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vez-slu.justice.cz\dfs\User_home\08rjirsa\Desktop\"/>
    </mc:Choice>
  </mc:AlternateContent>
  <xr:revisionPtr revIDLastSave="0" documentId="13_ncr:1_{25FEE3D6-019B-4444-A1EF-BB82F17F3702}" xr6:coauthVersionLast="47" xr6:coauthVersionMax="47" xr10:uidLastSave="{00000000-0000-0000-0000-000000000000}"/>
  <bookViews>
    <workbookView xWindow="-120" yWindow="-120" windowWidth="38640" windowHeight="21120" activeTab="7" xr2:uid="{3FB8F091-3B29-495E-B04D-EC21C3F5824E}"/>
  </bookViews>
  <sheets>
    <sheet name="Malkus 1a" sheetId="5" r:id="rId1"/>
    <sheet name=" Černý 1a " sheetId="6" r:id="rId2"/>
    <sheet name="Levko 1ap" sheetId="14" r:id="rId3"/>
    <sheet name="Konrád 1ap " sheetId="9" r:id="rId4"/>
    <sheet name="Frei 1ap " sheetId="11" r:id="rId5"/>
    <sheet name="Pustina 1b " sheetId="12" r:id="rId6"/>
    <sheet name="Santucci 1b" sheetId="13" r:id="rId7"/>
    <sheet name="Smetana 1c" sheetId="3" r:id="rId8"/>
    <sheet name="List1" sheetId="2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3" l="1"/>
  <c r="J16" i="3"/>
  <c r="J15" i="3"/>
  <c r="J14" i="3"/>
  <c r="J13" i="3"/>
  <c r="J12" i="3"/>
  <c r="J11" i="3"/>
  <c r="J10" i="3"/>
  <c r="J9" i="3"/>
  <c r="J8" i="3"/>
  <c r="J7" i="3"/>
  <c r="J6" i="3"/>
  <c r="J5" i="3"/>
  <c r="J4" i="3"/>
  <c r="J3" i="3"/>
  <c r="J2" i="3"/>
  <c r="J10" i="11"/>
  <c r="J9" i="11"/>
  <c r="J8" i="11"/>
  <c r="J7" i="11"/>
  <c r="J6" i="11"/>
  <c r="J5" i="11"/>
  <c r="J4" i="11"/>
  <c r="J3" i="11"/>
  <c r="J2" i="11"/>
  <c r="J16" i="5"/>
  <c r="J15" i="5"/>
  <c r="J14" i="5"/>
  <c r="J13" i="5"/>
  <c r="J12" i="5"/>
  <c r="J11" i="5"/>
  <c r="J10" i="5"/>
  <c r="J9" i="5"/>
  <c r="J8" i="5"/>
  <c r="J7" i="5"/>
  <c r="J6" i="5"/>
  <c r="J5" i="5"/>
  <c r="J4" i="5"/>
  <c r="J3" i="5"/>
  <c r="J2" i="13"/>
  <c r="J9" i="13"/>
  <c r="J8" i="13"/>
  <c r="J7" i="13"/>
  <c r="J6" i="13"/>
  <c r="J5" i="13"/>
  <c r="J4" i="13"/>
  <c r="J3" i="13"/>
  <c r="J2" i="12"/>
  <c r="J19" i="12"/>
  <c r="J18" i="12"/>
  <c r="J17" i="12"/>
  <c r="J16" i="12"/>
  <c r="J15" i="12"/>
  <c r="J14" i="12"/>
  <c r="J13" i="12"/>
  <c r="J12" i="12"/>
  <c r="J11" i="12"/>
  <c r="J10" i="12"/>
  <c r="J9" i="12"/>
  <c r="J8" i="12"/>
  <c r="J7" i="12"/>
  <c r="J6" i="12"/>
  <c r="J5" i="12"/>
  <c r="J4" i="12"/>
  <c r="J3" i="12"/>
  <c r="F8" i="12"/>
  <c r="G8" i="12" s="1"/>
  <c r="J2" i="9"/>
  <c r="J18" i="9"/>
  <c r="J17" i="9"/>
  <c r="J16" i="9"/>
  <c r="J15" i="9"/>
  <c r="J14" i="9"/>
  <c r="J13" i="9"/>
  <c r="J12" i="9"/>
  <c r="J11" i="9"/>
  <c r="J10" i="9"/>
  <c r="J9" i="9"/>
  <c r="J8" i="9"/>
  <c r="J7" i="9"/>
  <c r="J6" i="9"/>
  <c r="J5" i="9"/>
  <c r="J4" i="9"/>
  <c r="J3" i="9"/>
  <c r="J3" i="14"/>
  <c r="J17" i="14"/>
  <c r="J16" i="14"/>
  <c r="J15" i="14"/>
  <c r="J14" i="14"/>
  <c r="J13" i="14"/>
  <c r="J12" i="14"/>
  <c r="J11" i="14"/>
  <c r="J10" i="14"/>
  <c r="J9" i="14"/>
  <c r="J8" i="14"/>
  <c r="J7" i="14"/>
  <c r="J6" i="14"/>
  <c r="J5" i="14"/>
  <c r="J4" i="14"/>
  <c r="J2" i="6"/>
  <c r="J16" i="6"/>
  <c r="J15" i="6"/>
  <c r="J14" i="6"/>
  <c r="J13" i="6"/>
  <c r="J12" i="6"/>
  <c r="J11" i="6"/>
  <c r="J10" i="6"/>
  <c r="J9" i="6"/>
  <c r="J8" i="6"/>
  <c r="J7" i="6"/>
  <c r="J6" i="6"/>
  <c r="J5" i="6"/>
  <c r="J4" i="6"/>
  <c r="J3" i="6"/>
  <c r="J2" i="5"/>
  <c r="F16" i="5"/>
  <c r="F15" i="5"/>
  <c r="F14" i="5"/>
  <c r="F13" i="5"/>
  <c r="F12" i="5"/>
  <c r="F11" i="5"/>
  <c r="G11" i="5" s="1"/>
  <c r="K11" i="5" s="1"/>
  <c r="F10" i="5"/>
  <c r="G10" i="5" s="1"/>
  <c r="F9" i="5"/>
  <c r="G9" i="5" s="1"/>
  <c r="F8" i="5"/>
  <c r="F7" i="5"/>
  <c r="F6" i="5"/>
  <c r="F5" i="5"/>
  <c r="F4" i="5"/>
  <c r="F3" i="5"/>
  <c r="F2" i="5"/>
  <c r="G2" i="5" s="1"/>
  <c r="K2" i="5" s="1"/>
  <c r="F2" i="6"/>
  <c r="G2" i="6" s="1"/>
  <c r="K10" i="5" l="1"/>
  <c r="K8" i="12"/>
  <c r="G14" i="5"/>
  <c r="K14" i="5" s="1"/>
  <c r="G7" i="5"/>
  <c r="K7" i="5" s="1"/>
  <c r="K3" i="11"/>
  <c r="G8" i="5"/>
  <c r="K8" i="5" s="1"/>
  <c r="G16" i="5"/>
  <c r="K16" i="5" s="1"/>
  <c r="G15" i="5"/>
  <c r="K15" i="5" s="1"/>
  <c r="G6" i="5"/>
  <c r="K6" i="5" s="1"/>
  <c r="G4" i="5"/>
  <c r="K4" i="5" s="1"/>
  <c r="G12" i="5"/>
  <c r="K12" i="5" s="1"/>
  <c r="G3" i="5"/>
  <c r="K3" i="5" s="1"/>
  <c r="G5" i="5"/>
  <c r="K5" i="5" s="1"/>
  <c r="K13" i="5"/>
  <c r="K9" i="5"/>
  <c r="F17" i="14"/>
  <c r="F16" i="14"/>
  <c r="F15" i="14"/>
  <c r="F14" i="14"/>
  <c r="F13" i="14"/>
  <c r="F12" i="14"/>
  <c r="G11" i="14"/>
  <c r="K11" i="14" s="1"/>
  <c r="F10" i="14"/>
  <c r="F9" i="14"/>
  <c r="F8" i="14"/>
  <c r="F7" i="14"/>
  <c r="F6" i="14"/>
  <c r="F5" i="14"/>
  <c r="G4" i="14"/>
  <c r="K4" i="14" s="1"/>
  <c r="F3" i="14"/>
  <c r="F17" i="3"/>
  <c r="F16" i="3"/>
  <c r="F15" i="3"/>
  <c r="F14" i="3"/>
  <c r="F13" i="3"/>
  <c r="F12" i="3"/>
  <c r="F11" i="3"/>
  <c r="F9" i="3"/>
  <c r="K8" i="3"/>
  <c r="F7" i="3"/>
  <c r="F6" i="3"/>
  <c r="F5" i="3"/>
  <c r="F4" i="3"/>
  <c r="F3" i="3"/>
  <c r="F2" i="3"/>
  <c r="G2" i="3" s="1"/>
  <c r="K2" i="3" s="1"/>
  <c r="F9" i="13"/>
  <c r="G9" i="13" s="1"/>
  <c r="K9" i="13" s="1"/>
  <c r="F8" i="13"/>
  <c r="G8" i="13" s="1"/>
  <c r="K8" i="13" s="1"/>
  <c r="F7" i="13"/>
  <c r="G7" i="13" s="1"/>
  <c r="K7" i="13" s="1"/>
  <c r="F6" i="13"/>
  <c r="G6" i="13" s="1"/>
  <c r="K6" i="13" s="1"/>
  <c r="F5" i="13"/>
  <c r="G5" i="13" s="1"/>
  <c r="K5" i="13" s="1"/>
  <c r="F4" i="13"/>
  <c r="G4" i="13" s="1"/>
  <c r="K4" i="13" s="1"/>
  <c r="F3" i="13"/>
  <c r="G3" i="13" s="1"/>
  <c r="K3" i="13" s="1"/>
  <c r="F2" i="13"/>
  <c r="G2" i="9"/>
  <c r="K2" i="9" s="1"/>
  <c r="K2" i="6"/>
  <c r="G14" i="6"/>
  <c r="F19" i="12"/>
  <c r="G19" i="12" s="1"/>
  <c r="K19" i="12" s="1"/>
  <c r="F18" i="12"/>
  <c r="G18" i="12" s="1"/>
  <c r="K18" i="12" s="1"/>
  <c r="F17" i="12"/>
  <c r="G17" i="12" s="1"/>
  <c r="K17" i="12" s="1"/>
  <c r="F16" i="12"/>
  <c r="G16" i="12" s="1"/>
  <c r="K16" i="12" s="1"/>
  <c r="F15" i="12"/>
  <c r="G15" i="12" s="1"/>
  <c r="K15" i="12" s="1"/>
  <c r="F14" i="12"/>
  <c r="G14" i="12" s="1"/>
  <c r="K14" i="12" s="1"/>
  <c r="F13" i="12"/>
  <c r="G13" i="12" s="1"/>
  <c r="K13" i="12" s="1"/>
  <c r="F12" i="12"/>
  <c r="G12" i="12" s="1"/>
  <c r="K12" i="12" s="1"/>
  <c r="F11" i="12"/>
  <c r="G11" i="12" s="1"/>
  <c r="K11" i="12" s="1"/>
  <c r="F10" i="12"/>
  <c r="G10" i="12" s="1"/>
  <c r="K10" i="12" s="1"/>
  <c r="F9" i="12"/>
  <c r="G9" i="12" s="1"/>
  <c r="K9" i="12" s="1"/>
  <c r="F7" i="12"/>
  <c r="G7" i="12" s="1"/>
  <c r="K7" i="12" s="1"/>
  <c r="F6" i="12"/>
  <c r="G6" i="12" s="1"/>
  <c r="K6" i="12" s="1"/>
  <c r="F5" i="12"/>
  <c r="G5" i="12" s="1"/>
  <c r="K5" i="12" s="1"/>
  <c r="F4" i="12"/>
  <c r="G4" i="12" s="1"/>
  <c r="K4" i="12" s="1"/>
  <c r="F3" i="12"/>
  <c r="G3" i="12" s="1"/>
  <c r="K3" i="12" s="1"/>
  <c r="F2" i="12"/>
  <c r="G2" i="12" s="1"/>
  <c r="K2" i="12" s="1"/>
  <c r="F10" i="11"/>
  <c r="G10" i="11" s="1"/>
  <c r="K10" i="11" s="1"/>
  <c r="F9" i="11"/>
  <c r="G9" i="11" s="1"/>
  <c r="K9" i="11" s="1"/>
  <c r="F8" i="11"/>
  <c r="G8" i="11" s="1"/>
  <c r="K8" i="11" s="1"/>
  <c r="F7" i="11"/>
  <c r="G7" i="11" s="1"/>
  <c r="K7" i="11" s="1"/>
  <c r="G6" i="11"/>
  <c r="K6" i="11" s="1"/>
  <c r="F5" i="11"/>
  <c r="G5" i="11" s="1"/>
  <c r="K5" i="11" s="1"/>
  <c r="F4" i="11"/>
  <c r="G4" i="11" s="1"/>
  <c r="K4" i="11" s="1"/>
  <c r="F3" i="11"/>
  <c r="G3" i="11" s="1"/>
  <c r="F2" i="11"/>
  <c r="G2" i="11" s="1"/>
  <c r="K2" i="11" s="1"/>
  <c r="F18" i="9"/>
  <c r="G18" i="9" s="1"/>
  <c r="K18" i="9" s="1"/>
  <c r="F17" i="9"/>
  <c r="G17" i="9" s="1"/>
  <c r="K17" i="9" s="1"/>
  <c r="F16" i="9"/>
  <c r="G16" i="9" s="1"/>
  <c r="K16" i="9" s="1"/>
  <c r="F15" i="9"/>
  <c r="G15" i="9" s="1"/>
  <c r="K15" i="9" s="1"/>
  <c r="F14" i="9"/>
  <c r="G14" i="9" s="1"/>
  <c r="K14" i="9" s="1"/>
  <c r="F13" i="9"/>
  <c r="G13" i="9" s="1"/>
  <c r="K13" i="9" s="1"/>
  <c r="F12" i="9"/>
  <c r="G12" i="9" s="1"/>
  <c r="K12" i="9" s="1"/>
  <c r="F11" i="9"/>
  <c r="G11" i="9" s="1"/>
  <c r="K11" i="9" s="1"/>
  <c r="F10" i="9"/>
  <c r="G10" i="9" s="1"/>
  <c r="K10" i="9" s="1"/>
  <c r="F9" i="9"/>
  <c r="G9" i="9" s="1"/>
  <c r="K9" i="9" s="1"/>
  <c r="F8" i="9"/>
  <c r="G8" i="9" s="1"/>
  <c r="K8" i="9" s="1"/>
  <c r="F7" i="9"/>
  <c r="G7" i="9" s="1"/>
  <c r="K7" i="9" s="1"/>
  <c r="F6" i="9"/>
  <c r="G6" i="9" s="1"/>
  <c r="K6" i="9" s="1"/>
  <c r="F5" i="9"/>
  <c r="G5" i="9" s="1"/>
  <c r="K5" i="9" s="1"/>
  <c r="F4" i="9"/>
  <c r="G4" i="9" s="1"/>
  <c r="K4" i="9" s="1"/>
  <c r="F3" i="9"/>
  <c r="G3" i="9" s="1"/>
  <c r="K3" i="9" s="1"/>
  <c r="F16" i="6"/>
  <c r="F15" i="6"/>
  <c r="F13" i="6"/>
  <c r="F12" i="6"/>
  <c r="F11" i="6"/>
  <c r="F10" i="6"/>
  <c r="F9" i="6"/>
  <c r="F8" i="6"/>
  <c r="F7" i="6"/>
  <c r="F6" i="6"/>
  <c r="F5" i="6"/>
  <c r="F4" i="6"/>
  <c r="F3" i="6"/>
  <c r="G3" i="6" l="1"/>
  <c r="K3" i="6" s="1"/>
  <c r="G12" i="6"/>
  <c r="K12" i="6" s="1"/>
  <c r="G9" i="3"/>
  <c r="K9" i="3" s="1"/>
  <c r="G17" i="3"/>
  <c r="K17" i="3" s="1"/>
  <c r="G4" i="6"/>
  <c r="K4" i="6" s="1"/>
  <c r="G5" i="6"/>
  <c r="K5" i="6" s="1"/>
  <c r="K13" i="6"/>
  <c r="G13" i="6"/>
  <c r="G2" i="13"/>
  <c r="K2" i="13" s="1"/>
  <c r="G11" i="3"/>
  <c r="K11" i="3" s="1"/>
  <c r="G15" i="6"/>
  <c r="K15" i="6" s="1"/>
  <c r="G4" i="3"/>
  <c r="K4" i="3" s="1"/>
  <c r="G13" i="3"/>
  <c r="K13" i="3" s="1"/>
  <c r="G3" i="3"/>
  <c r="K3" i="3" s="1"/>
  <c r="G5" i="3"/>
  <c r="K5" i="3" s="1"/>
  <c r="G14" i="3"/>
  <c r="K14" i="3" s="1"/>
  <c r="G11" i="6"/>
  <c r="K11" i="6" s="1"/>
  <c r="G6" i="6"/>
  <c r="K6" i="6" s="1"/>
  <c r="G12" i="3"/>
  <c r="K12" i="3" s="1"/>
  <c r="G7" i="6"/>
  <c r="K7" i="6" s="1"/>
  <c r="G9" i="6"/>
  <c r="K9" i="6" s="1"/>
  <c r="G6" i="3"/>
  <c r="K6" i="3" s="1"/>
  <c r="G15" i="3"/>
  <c r="K15" i="3" s="1"/>
  <c r="G16" i="6"/>
  <c r="K16" i="6" s="1"/>
  <c r="G8" i="6"/>
  <c r="K8" i="6" s="1"/>
  <c r="G10" i="6"/>
  <c r="K10" i="6" s="1"/>
  <c r="H14" i="6"/>
  <c r="K14" i="6" s="1"/>
  <c r="G7" i="3"/>
  <c r="K7" i="3" s="1"/>
  <c r="G16" i="3"/>
  <c r="K16" i="3" s="1"/>
  <c r="G5" i="14"/>
  <c r="K5" i="14" s="1"/>
  <c r="G13" i="14"/>
  <c r="K13" i="14" s="1"/>
  <c r="G10" i="14"/>
  <c r="K10" i="14" s="1"/>
  <c r="G15" i="14"/>
  <c r="K15" i="14" s="1"/>
  <c r="G3" i="14"/>
  <c r="K3" i="14" s="1"/>
  <c r="G12" i="14"/>
  <c r="K12" i="14" s="1"/>
  <c r="G6" i="14"/>
  <c r="K6" i="14" s="1"/>
  <c r="G7" i="14"/>
  <c r="K7" i="14" s="1"/>
  <c r="G8" i="14"/>
  <c r="K8" i="14" s="1"/>
  <c r="G16" i="14"/>
  <c r="K16" i="14" s="1"/>
  <c r="G14" i="14"/>
  <c r="K14" i="14" s="1"/>
  <c r="G9" i="14"/>
  <c r="K9" i="14" s="1"/>
  <c r="G17" i="14"/>
  <c r="K17" i="14" s="1"/>
  <c r="K10" i="3"/>
</calcChain>
</file>

<file path=xl/sharedStrings.xml><?xml version="1.0" encoding="utf-8"?>
<sst xmlns="http://schemas.openxmlformats.org/spreadsheetml/2006/main" count="102" uniqueCount="25">
  <si>
    <t>připojení</t>
  </si>
  <si>
    <t>odpojení</t>
  </si>
  <si>
    <t>spotřeba</t>
  </si>
  <si>
    <t>známka</t>
  </si>
  <si>
    <t>příspěvek</t>
  </si>
  <si>
    <t>ztráta</t>
  </si>
  <si>
    <t>SUMA=</t>
  </si>
  <si>
    <t>53 A</t>
  </si>
  <si>
    <t>6+8</t>
  </si>
  <si>
    <t>36+38</t>
  </si>
  <si>
    <t>86a</t>
  </si>
  <si>
    <t>87a</t>
  </si>
  <si>
    <t>41(+40)</t>
  </si>
  <si>
    <t>115+116</t>
  </si>
  <si>
    <t>120+129</t>
  </si>
  <si>
    <t>č.zahrádky/v.s. platby</t>
  </si>
  <si>
    <t>57+58</t>
  </si>
  <si>
    <t>30+32</t>
  </si>
  <si>
    <t>klíče /počet</t>
  </si>
  <si>
    <t>klíče /cena</t>
  </si>
  <si>
    <t>SUMA 2025</t>
  </si>
  <si>
    <t>cena za vodu+pevnou složku</t>
  </si>
  <si>
    <r>
      <rPr>
        <b/>
        <sz val="12"/>
        <color theme="1"/>
        <rFont val="Calibri"/>
        <family val="2"/>
        <charset val="238"/>
        <scheme val="minor"/>
      </rPr>
      <t>PLATBY ZA ROK 2025</t>
    </r>
    <r>
      <rPr>
        <sz val="11"/>
        <color theme="1"/>
        <rFont val="Calibri"/>
        <family val="2"/>
        <charset val="238"/>
        <scheme val="minor"/>
      </rPr>
      <t xml:space="preserve">
www. zahradkari.cz/zo/drahovicekrokova/    </t>
    </r>
  </si>
  <si>
    <t>platbu uhraďte do 31.5.2026</t>
  </si>
  <si>
    <t xml:space="preserve">číslo účtu u FIO banky: 2002127493/2010
variabilní symbol: číslo zahrádky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</si>
</sst>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&quot;Kč&quot;"/>
    <numFmt numFmtId="165" formatCode="#,##0.00&quot; &quot;[$€-407];[Red]&quot;-&quot;#,##0.00&quot; &quot;[$€-407]"/>
    <numFmt numFmtId="166" formatCode="0.0"/>
    <numFmt numFmtId="167" formatCode="0.000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FFFFFF"/>
      <name val="Arial"/>
      <family val="2"/>
      <charset val="238"/>
    </font>
    <font>
      <sz val="10"/>
      <color rgb="FFCC0000"/>
      <name val="Arial"/>
      <family val="2"/>
      <charset val="238"/>
    </font>
    <font>
      <b/>
      <sz val="10"/>
      <color rgb="FFFFFFFF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color rgb="FF006600"/>
      <name val="Arial"/>
      <family val="2"/>
      <charset val="238"/>
    </font>
    <font>
      <b/>
      <i/>
      <sz val="16"/>
      <color theme="1"/>
      <name val="Arial"/>
      <family val="2"/>
      <charset val="238"/>
    </font>
    <font>
      <u/>
      <sz val="10"/>
      <color rgb="FF0000EE"/>
      <name val="Arial"/>
      <family val="2"/>
      <charset val="238"/>
    </font>
    <font>
      <sz val="10"/>
      <color rgb="FF996600"/>
      <name val="Arial"/>
      <family val="2"/>
      <charset val="238"/>
    </font>
    <font>
      <sz val="10"/>
      <color rgb="FF333333"/>
      <name val="Arial"/>
      <family val="2"/>
      <charset val="238"/>
    </font>
    <font>
      <b/>
      <i/>
      <u/>
      <sz val="10"/>
      <color theme="1"/>
      <name val="Arial"/>
      <family val="2"/>
      <charset val="238"/>
    </font>
    <font>
      <sz val="12"/>
      <color rgb="FFFF000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B05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medium">
        <color indexed="64"/>
      </bottom>
      <diagonal/>
    </border>
  </borders>
  <cellStyleXfs count="24">
    <xf numFmtId="0" fontId="0" fillId="0" borderId="0"/>
    <xf numFmtId="0" fontId="3" fillId="0" borderId="0"/>
    <xf numFmtId="0" fontId="9" fillId="0" borderId="0"/>
    <xf numFmtId="0" fontId="11" fillId="0" borderId="0"/>
    <xf numFmtId="0" fontId="13" fillId="0" borderId="0"/>
    <xf numFmtId="0" fontId="14" fillId="8" borderId="0"/>
    <xf numFmtId="0" fontId="14" fillId="9" borderId="0"/>
    <xf numFmtId="0" fontId="13" fillId="10" borderId="0"/>
    <xf numFmtId="0" fontId="15" fillId="11" borderId="0"/>
    <xf numFmtId="0" fontId="16" fillId="12" borderId="0"/>
    <xf numFmtId="0" fontId="17" fillId="0" borderId="0"/>
    <xf numFmtId="0" fontId="18" fillId="13" borderId="0"/>
    <xf numFmtId="0" fontId="19" fillId="0" borderId="0">
      <alignment horizontal="center"/>
    </xf>
    <xf numFmtId="0" fontId="19" fillId="0" borderId="0">
      <alignment horizontal="center" textRotation="90"/>
    </xf>
    <xf numFmtId="0" fontId="12" fillId="0" borderId="0">
      <alignment horizontal="center"/>
    </xf>
    <xf numFmtId="0" fontId="20" fillId="0" borderId="0"/>
    <xf numFmtId="0" fontId="21" fillId="14" borderId="0"/>
    <xf numFmtId="0" fontId="22" fillId="14" borderId="21"/>
    <xf numFmtId="0" fontId="23" fillId="0" borderId="0"/>
    <xf numFmtId="165" fontId="23" fillId="0" borderId="0"/>
    <xf numFmtId="0" fontId="11" fillId="0" borderId="0"/>
    <xf numFmtId="0" fontId="11" fillId="0" borderId="0"/>
    <xf numFmtId="0" fontId="15" fillId="0" borderId="0"/>
    <xf numFmtId="0" fontId="6" fillId="0" borderId="0"/>
  </cellStyleXfs>
  <cellXfs count="162">
    <xf numFmtId="0" fontId="0" fillId="0" borderId="0" xfId="0"/>
    <xf numFmtId="2" fontId="0" fillId="3" borderId="2" xfId="0" applyNumberFormat="1" applyFill="1" applyBorder="1" applyProtection="1">
      <protection locked="0" hidden="1"/>
    </xf>
    <xf numFmtId="0" fontId="0" fillId="0" borderId="0" xfId="0" applyAlignment="1">
      <alignment vertical="center"/>
    </xf>
    <xf numFmtId="0" fontId="0" fillId="3" borderId="10" xfId="0" applyFill="1" applyBorder="1" applyAlignment="1" applyProtection="1">
      <alignment vertical="center" wrapText="1"/>
      <protection locked="0"/>
    </xf>
    <xf numFmtId="0" fontId="0" fillId="3" borderId="5" xfId="0" applyFill="1" applyBorder="1"/>
    <xf numFmtId="0" fontId="0" fillId="3" borderId="1" xfId="0" applyFill="1" applyBorder="1" applyAlignment="1" applyProtection="1">
      <alignment vertical="center" wrapText="1"/>
      <protection locked="0"/>
    </xf>
    <xf numFmtId="0" fontId="0" fillId="3" borderId="2" xfId="0" applyFill="1" applyBorder="1"/>
    <xf numFmtId="2" fontId="0" fillId="3" borderId="2" xfId="0" applyNumberFormat="1" applyFill="1" applyBorder="1"/>
    <xf numFmtId="0" fontId="0" fillId="3" borderId="3" xfId="0" applyFill="1" applyBorder="1" applyAlignment="1" applyProtection="1">
      <alignment vertical="center" wrapText="1"/>
      <protection locked="0"/>
    </xf>
    <xf numFmtId="0" fontId="0" fillId="3" borderId="4" xfId="0" applyFill="1" applyBorder="1"/>
    <xf numFmtId="2" fontId="0" fillId="3" borderId="4" xfId="0" applyNumberFormat="1" applyFill="1" applyBorder="1" applyProtection="1">
      <protection locked="0" hidden="1"/>
    </xf>
    <xf numFmtId="2" fontId="0" fillId="3" borderId="4" xfId="0" applyNumberFormat="1" applyFill="1" applyBorder="1"/>
    <xf numFmtId="0" fontId="1" fillId="3" borderId="2" xfId="0" applyFont="1" applyFill="1" applyBorder="1"/>
    <xf numFmtId="0" fontId="0" fillId="2" borderId="0" xfId="0" applyFill="1"/>
    <xf numFmtId="0" fontId="0" fillId="3" borderId="1" xfId="0" applyFill="1" applyBorder="1" applyAlignment="1">
      <alignment horizontal="right"/>
    </xf>
    <xf numFmtId="2" fontId="0" fillId="3" borderId="6" xfId="0" applyNumberFormat="1" applyFill="1" applyBorder="1" applyProtection="1">
      <protection locked="0" hidden="1"/>
    </xf>
    <xf numFmtId="0" fontId="0" fillId="3" borderId="1" xfId="0" applyFill="1" applyBorder="1" applyAlignment="1">
      <alignment horizontal="right" vertical="center" wrapText="1"/>
    </xf>
    <xf numFmtId="0" fontId="0" fillId="3" borderId="3" xfId="0" applyFill="1" applyBorder="1" applyAlignment="1">
      <alignment horizontal="right" vertical="center" wrapText="1"/>
    </xf>
    <xf numFmtId="0" fontId="0" fillId="3" borderId="12" xfId="0" applyFill="1" applyBorder="1"/>
    <xf numFmtId="0" fontId="1" fillId="3" borderId="12" xfId="0" applyFont="1" applyFill="1" applyBorder="1"/>
    <xf numFmtId="0" fontId="1" fillId="3" borderId="5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right" vertical="center" wrapText="1"/>
    </xf>
    <xf numFmtId="0" fontId="1" fillId="3" borderId="5" xfId="0" applyFont="1" applyFill="1" applyBorder="1"/>
    <xf numFmtId="0" fontId="0" fillId="3" borderId="12" xfId="0" applyFill="1" applyBorder="1" applyAlignment="1">
      <alignment horizontal="right"/>
    </xf>
    <xf numFmtId="0" fontId="6" fillId="3" borderId="1" xfId="1" applyFont="1" applyFill="1" applyBorder="1"/>
    <xf numFmtId="0" fontId="6" fillId="3" borderId="3" xfId="1" applyFont="1" applyFill="1" applyBorder="1"/>
    <xf numFmtId="0" fontId="4" fillId="3" borderId="10" xfId="1" applyFont="1" applyFill="1" applyBorder="1"/>
    <xf numFmtId="0" fontId="4" fillId="3" borderId="1" xfId="1" applyFont="1" applyFill="1" applyBorder="1"/>
    <xf numFmtId="0" fontId="4" fillId="3" borderId="1" xfId="1" applyFont="1" applyFill="1" applyBorder="1" applyAlignment="1">
      <alignment horizontal="right"/>
    </xf>
    <xf numFmtId="0" fontId="4" fillId="3" borderId="3" xfId="1" applyFont="1" applyFill="1" applyBorder="1"/>
    <xf numFmtId="0" fontId="4" fillId="5" borderId="1" xfId="0" applyFont="1" applyFill="1" applyBorder="1" applyAlignment="1">
      <alignment wrapText="1"/>
    </xf>
    <xf numFmtId="0" fontId="4" fillId="5" borderId="10" xfId="0" applyFont="1" applyFill="1" applyBorder="1" applyAlignment="1">
      <alignment wrapText="1"/>
    </xf>
    <xf numFmtId="0" fontId="4" fillId="5" borderId="14" xfId="0" applyFont="1" applyFill="1" applyBorder="1" applyAlignment="1">
      <alignment wrapText="1"/>
    </xf>
    <xf numFmtId="0" fontId="4" fillId="6" borderId="10" xfId="0" applyFont="1" applyFill="1" applyBorder="1" applyAlignment="1">
      <alignment wrapText="1"/>
    </xf>
    <xf numFmtId="0" fontId="0" fillId="7" borderId="1" xfId="0" applyFill="1" applyBorder="1" applyAlignment="1" applyProtection="1">
      <alignment vertical="center" wrapText="1"/>
      <protection locked="0"/>
    </xf>
    <xf numFmtId="0" fontId="0" fillId="7" borderId="1" xfId="0" applyFill="1" applyBorder="1" applyAlignment="1">
      <alignment horizontal="right" vertical="center" wrapText="1"/>
    </xf>
    <xf numFmtId="0" fontId="4" fillId="7" borderId="1" xfId="0" applyFont="1" applyFill="1" applyBorder="1" applyAlignment="1">
      <alignment horizontal="right" vertical="center" wrapText="1"/>
    </xf>
    <xf numFmtId="0" fontId="0" fillId="3" borderId="2" xfId="0" applyFill="1" applyBorder="1" applyAlignment="1">
      <alignment horizontal="right"/>
    </xf>
    <xf numFmtId="2" fontId="0" fillId="0" borderId="0" xfId="0" applyNumberFormat="1"/>
    <xf numFmtId="0" fontId="0" fillId="3" borderId="1" xfId="0" applyFill="1" applyBorder="1" applyAlignment="1" applyProtection="1">
      <alignment horizontal="right" vertical="center" wrapText="1"/>
      <protection locked="0"/>
    </xf>
    <xf numFmtId="0" fontId="1" fillId="3" borderId="2" xfId="0" applyFont="1" applyFill="1" applyBorder="1" applyAlignment="1">
      <alignment horizontal="right"/>
    </xf>
    <xf numFmtId="2" fontId="0" fillId="3" borderId="2" xfId="0" applyNumberFormat="1" applyFill="1" applyBorder="1" applyAlignment="1" applyProtection="1">
      <alignment horizontal="right"/>
      <protection locked="0" hidden="1"/>
    </xf>
    <xf numFmtId="0" fontId="0" fillId="0" borderId="0" xfId="0" applyAlignment="1">
      <alignment horizontal="right"/>
    </xf>
    <xf numFmtId="0" fontId="8" fillId="0" borderId="0" xfId="0" applyFont="1"/>
    <xf numFmtId="2" fontId="0" fillId="3" borderId="11" xfId="0" applyNumberFormat="1" applyFill="1" applyBorder="1"/>
    <xf numFmtId="0" fontId="0" fillId="0" borderId="1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2" borderId="8" xfId="0" applyFill="1" applyBorder="1" applyAlignment="1">
      <alignment horizontal="center"/>
    </xf>
    <xf numFmtId="0" fontId="0" fillId="2" borderId="7" xfId="0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164" fontId="8" fillId="4" borderId="18" xfId="0" applyNumberFormat="1" applyFont="1" applyFill="1" applyBorder="1" applyAlignment="1">
      <alignment horizontal="center"/>
    </xf>
    <xf numFmtId="164" fontId="8" fillId="4" borderId="19" xfId="0" applyNumberFormat="1" applyFont="1" applyFill="1" applyBorder="1" applyAlignment="1">
      <alignment horizontal="center"/>
    </xf>
    <xf numFmtId="164" fontId="8" fillId="4" borderId="6" xfId="0" applyNumberFormat="1" applyFont="1" applyFill="1" applyBorder="1" applyAlignment="1">
      <alignment horizontal="center"/>
    </xf>
    <xf numFmtId="164" fontId="8" fillId="4" borderId="13" xfId="0" applyNumberFormat="1" applyFont="1" applyFill="1" applyBorder="1" applyAlignment="1">
      <alignment horizontal="center"/>
    </xf>
    <xf numFmtId="164" fontId="8" fillId="4" borderId="11" xfId="0" applyNumberFormat="1" applyFont="1" applyFill="1" applyBorder="1" applyAlignment="1">
      <alignment horizontal="center"/>
    </xf>
    <xf numFmtId="164" fontId="8" fillId="4" borderId="6" xfId="0" applyNumberFormat="1" applyFont="1" applyFill="1" applyBorder="1" applyAlignment="1">
      <alignment horizontal="right"/>
    </xf>
    <xf numFmtId="164" fontId="8" fillId="4" borderId="13" xfId="0" applyNumberFormat="1" applyFont="1" applyFill="1" applyBorder="1" applyAlignment="1">
      <alignment horizontal="right"/>
    </xf>
    <xf numFmtId="0" fontId="6" fillId="3" borderId="1" xfId="1" applyFont="1" applyFill="1" applyBorder="1" applyAlignment="1">
      <alignment horizontal="right"/>
    </xf>
    <xf numFmtId="2" fontId="1" fillId="3" borderId="6" xfId="0" applyNumberFormat="1" applyFont="1" applyFill="1" applyBorder="1" applyAlignment="1" applyProtection="1">
      <alignment horizontal="right"/>
      <protection locked="0" hidden="1"/>
    </xf>
    <xf numFmtId="0" fontId="0" fillId="3" borderId="5" xfId="0" applyFill="1" applyBorder="1" applyAlignment="1">
      <alignment horizontal="right"/>
    </xf>
    <xf numFmtId="2" fontId="0" fillId="3" borderId="15" xfId="0" applyNumberFormat="1" applyFill="1" applyBorder="1"/>
    <xf numFmtId="0" fontId="1" fillId="2" borderId="9" xfId="0" applyFont="1" applyFill="1" applyBorder="1" applyAlignment="1">
      <alignment horizontal="center"/>
    </xf>
    <xf numFmtId="0" fontId="10" fillId="0" borderId="0" xfId="0" applyFont="1" applyAlignment="1">
      <alignment vertical="center"/>
    </xf>
    <xf numFmtId="2" fontId="0" fillId="3" borderId="20" xfId="0" applyNumberFormat="1" applyFill="1" applyBorder="1" applyProtection="1">
      <protection locked="0" hidden="1"/>
    </xf>
    <xf numFmtId="0" fontId="0" fillId="0" borderId="1" xfId="0" applyBorder="1" applyAlignment="1" applyProtection="1">
      <alignment vertical="center" wrapText="1"/>
      <protection locked="0"/>
    </xf>
    <xf numFmtId="2" fontId="7" fillId="2" borderId="2" xfId="0" applyNumberFormat="1" applyFont="1" applyFill="1" applyBorder="1" applyAlignment="1">
      <alignment horizontal="right"/>
    </xf>
    <xf numFmtId="2" fontId="0" fillId="3" borderId="16" xfId="0" applyNumberFormat="1" applyFill="1" applyBorder="1"/>
    <xf numFmtId="0" fontId="1" fillId="2" borderId="8" xfId="0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9" xfId="0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2" fontId="0" fillId="0" borderId="5" xfId="0" applyNumberFormat="1" applyBorder="1" applyAlignment="1">
      <alignment horizontal="right"/>
    </xf>
    <xf numFmtId="2" fontId="0" fillId="0" borderId="2" xfId="0" applyNumberFormat="1" applyBorder="1" applyAlignment="1">
      <alignment horizontal="right"/>
    </xf>
    <xf numFmtId="2" fontId="1" fillId="2" borderId="2" xfId="0" applyNumberFormat="1" applyFont="1" applyFill="1" applyBorder="1" applyAlignment="1">
      <alignment horizontal="right"/>
    </xf>
    <xf numFmtId="2" fontId="0" fillId="0" borderId="4" xfId="0" applyNumberFormat="1" applyBorder="1" applyAlignment="1">
      <alignment horizontal="right"/>
    </xf>
    <xf numFmtId="164" fontId="8" fillId="4" borderId="20" xfId="0" applyNumberFormat="1" applyFont="1" applyFill="1" applyBorder="1" applyAlignment="1">
      <alignment horizontal="center"/>
    </xf>
    <xf numFmtId="0" fontId="0" fillId="2" borderId="17" xfId="0" applyFill="1" applyBorder="1" applyAlignment="1">
      <alignment horizontal="center" wrapText="1"/>
    </xf>
    <xf numFmtId="2" fontId="0" fillId="0" borderId="6" xfId="0" applyNumberFormat="1" applyBorder="1" applyAlignment="1" applyProtection="1">
      <alignment horizontal="right"/>
      <protection locked="0" hidden="1"/>
    </xf>
    <xf numFmtId="2" fontId="0" fillId="3" borderId="6" xfId="0" applyNumberFormat="1" applyFill="1" applyBorder="1" applyAlignment="1" applyProtection="1">
      <alignment horizontal="right"/>
      <protection locked="0" hidden="1"/>
    </xf>
    <xf numFmtId="2" fontId="0" fillId="3" borderId="13" xfId="0" applyNumberFormat="1" applyFill="1" applyBorder="1" applyAlignment="1" applyProtection="1">
      <alignment horizontal="right"/>
      <protection locked="0" hidden="1"/>
    </xf>
    <xf numFmtId="0" fontId="1" fillId="0" borderId="2" xfId="0" applyFont="1" applyBorder="1" applyAlignment="1">
      <alignment horizontal="center"/>
    </xf>
    <xf numFmtId="2" fontId="1" fillId="2" borderId="5" xfId="0" applyNumberFormat="1" applyFont="1" applyFill="1" applyBorder="1" applyAlignment="1">
      <alignment horizontal="right"/>
    </xf>
    <xf numFmtId="2" fontId="0" fillId="3" borderId="4" xfId="0" applyNumberFormat="1" applyFill="1" applyBorder="1" applyAlignment="1" applyProtection="1">
      <alignment horizontal="right"/>
      <protection locked="0" hidden="1"/>
    </xf>
    <xf numFmtId="2" fontId="0" fillId="0" borderId="13" xfId="0" applyNumberFormat="1" applyBorder="1" applyAlignment="1" applyProtection="1">
      <alignment horizontal="right"/>
      <protection locked="0" hidden="1"/>
    </xf>
    <xf numFmtId="0" fontId="4" fillId="7" borderId="10" xfId="0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right" vertical="center" wrapText="1"/>
    </xf>
    <xf numFmtId="2" fontId="5" fillId="3" borderId="6" xfId="0" applyNumberFormat="1" applyFont="1" applyFill="1" applyBorder="1" applyAlignment="1" applyProtection="1">
      <alignment horizontal="right"/>
      <protection locked="0" hidden="1"/>
    </xf>
    <xf numFmtId="0" fontId="6" fillId="0" borderId="1" xfId="1" applyFont="1" applyBorder="1"/>
    <xf numFmtId="0" fontId="4" fillId="7" borderId="10" xfId="0" applyFont="1" applyFill="1" applyBorder="1" applyAlignment="1">
      <alignment wrapText="1"/>
    </xf>
    <xf numFmtId="0" fontId="1" fillId="2" borderId="8" xfId="0" applyFont="1" applyFill="1" applyBorder="1" applyAlignment="1">
      <alignment horizontal="center" wrapText="1"/>
    </xf>
    <xf numFmtId="167" fontId="6" fillId="0" borderId="5" xfId="0" applyNumberFormat="1" applyFont="1" applyBorder="1" applyAlignment="1">
      <alignment horizontal="center"/>
    </xf>
    <xf numFmtId="167" fontId="7" fillId="2" borderId="5" xfId="0" applyNumberFormat="1" applyFont="1" applyFill="1" applyBorder="1" applyAlignment="1">
      <alignment horizontal="center"/>
    </xf>
    <xf numFmtId="167" fontId="6" fillId="0" borderId="12" xfId="0" applyNumberFormat="1" applyFont="1" applyBorder="1" applyAlignment="1">
      <alignment horizontal="center"/>
    </xf>
    <xf numFmtId="167" fontId="0" fillId="0" borderId="5" xfId="0" applyNumberFormat="1" applyBorder="1"/>
    <xf numFmtId="167" fontId="0" fillId="0" borderId="2" xfId="0" applyNumberFormat="1" applyBorder="1"/>
    <xf numFmtId="167" fontId="0" fillId="0" borderId="4" xfId="0" applyNumberFormat="1" applyBorder="1"/>
    <xf numFmtId="167" fontId="0" fillId="3" borderId="6" xfId="0" applyNumberFormat="1" applyFill="1" applyBorder="1" applyProtection="1">
      <protection locked="0" hidden="1"/>
    </xf>
    <xf numFmtId="167" fontId="0" fillId="3" borderId="13" xfId="0" applyNumberFormat="1" applyFill="1" applyBorder="1" applyProtection="1">
      <protection locked="0" hidden="1"/>
    </xf>
    <xf numFmtId="2" fontId="0" fillId="0" borderId="5" xfId="0" applyNumberFormat="1" applyBorder="1"/>
    <xf numFmtId="167" fontId="6" fillId="0" borderId="5" xfId="0" applyNumberFormat="1" applyFont="1" applyBorder="1" applyAlignment="1">
      <alignment horizontal="right"/>
    </xf>
    <xf numFmtId="167" fontId="0" fillId="0" borderId="5" xfId="0" applyNumberFormat="1" applyBorder="1" applyAlignment="1">
      <alignment horizontal="right"/>
    </xf>
    <xf numFmtId="167" fontId="0" fillId="3" borderId="6" xfId="0" applyNumberFormat="1" applyFill="1" applyBorder="1" applyAlignment="1" applyProtection="1">
      <alignment horizontal="right"/>
      <protection locked="0" hidden="1"/>
    </xf>
    <xf numFmtId="167" fontId="6" fillId="0" borderId="2" xfId="0" applyNumberFormat="1" applyFont="1" applyBorder="1" applyAlignment="1">
      <alignment horizontal="right"/>
    </xf>
    <xf numFmtId="167" fontId="0" fillId="0" borderId="2" xfId="0" applyNumberFormat="1" applyBorder="1" applyAlignment="1">
      <alignment horizontal="right"/>
    </xf>
    <xf numFmtId="167" fontId="5" fillId="3" borderId="6" xfId="0" applyNumberFormat="1" applyFont="1" applyFill="1" applyBorder="1" applyAlignment="1" applyProtection="1">
      <alignment horizontal="right"/>
      <protection locked="0" hidden="1"/>
    </xf>
    <xf numFmtId="167" fontId="25" fillId="3" borderId="2" xfId="0" applyNumberFormat="1" applyFont="1" applyFill="1" applyBorder="1" applyAlignment="1">
      <alignment horizontal="right"/>
    </xf>
    <xf numFmtId="167" fontId="0" fillId="3" borderId="2" xfId="0" applyNumberFormat="1" applyFill="1" applyBorder="1" applyAlignment="1" applyProtection="1">
      <alignment horizontal="right"/>
      <protection locked="0" hidden="1"/>
    </xf>
    <xf numFmtId="167" fontId="6" fillId="0" borderId="4" xfId="0" applyNumberFormat="1" applyFont="1" applyBorder="1" applyAlignment="1">
      <alignment horizontal="right"/>
    </xf>
    <xf numFmtId="167" fontId="0" fillId="0" borderId="4" xfId="0" applyNumberFormat="1" applyBorder="1" applyAlignment="1">
      <alignment horizontal="right"/>
    </xf>
    <xf numFmtId="167" fontId="0" fillId="3" borderId="13" xfId="0" applyNumberFormat="1" applyFill="1" applyBorder="1" applyAlignment="1" applyProtection="1">
      <alignment horizontal="right"/>
      <protection locked="0" hidden="1"/>
    </xf>
    <xf numFmtId="166" fontId="0" fillId="3" borderId="6" xfId="0" applyNumberFormat="1" applyFill="1" applyBorder="1"/>
    <xf numFmtId="166" fontId="0" fillId="3" borderId="13" xfId="0" applyNumberFormat="1" applyFill="1" applyBorder="1"/>
    <xf numFmtId="0" fontId="26" fillId="0" borderId="5" xfId="0" applyFont="1" applyBorder="1"/>
    <xf numFmtId="167" fontId="0" fillId="0" borderId="6" xfId="0" applyNumberFormat="1" applyBorder="1" applyAlignment="1" applyProtection="1">
      <alignment horizontal="right"/>
      <protection locked="0" hidden="1"/>
    </xf>
    <xf numFmtId="167" fontId="0" fillId="0" borderId="13" xfId="0" applyNumberFormat="1" applyBorder="1" applyAlignment="1" applyProtection="1">
      <alignment horizontal="right"/>
      <protection locked="0" hidden="1"/>
    </xf>
    <xf numFmtId="167" fontId="0" fillId="0" borderId="12" xfId="0" applyNumberFormat="1" applyBorder="1"/>
    <xf numFmtId="2" fontId="0" fillId="0" borderId="12" xfId="0" applyNumberFormat="1" applyBorder="1"/>
    <xf numFmtId="2" fontId="0" fillId="0" borderId="5" xfId="0" applyNumberFormat="1" applyBorder="1" applyAlignment="1" applyProtection="1">
      <alignment horizontal="center"/>
      <protection locked="0" hidden="1"/>
    </xf>
    <xf numFmtId="2" fontId="0" fillId="0" borderId="2" xfId="0" applyNumberFormat="1" applyBorder="1" applyAlignment="1" applyProtection="1">
      <alignment horizontal="center"/>
      <protection locked="0" hidden="1"/>
    </xf>
    <xf numFmtId="2" fontId="0" fillId="0" borderId="2" xfId="0" applyNumberFormat="1" applyBorder="1"/>
    <xf numFmtId="2" fontId="7" fillId="2" borderId="2" xfId="0" applyNumberFormat="1" applyFont="1" applyFill="1" applyBorder="1" applyAlignment="1">
      <alignment horizontal="center"/>
    </xf>
    <xf numFmtId="2" fontId="0" fillId="0" borderId="4" xfId="0" applyNumberFormat="1" applyBorder="1" applyAlignment="1" applyProtection="1">
      <alignment horizontal="center"/>
      <protection locked="0" hidden="1"/>
    </xf>
    <xf numFmtId="2" fontId="0" fillId="0" borderId="4" xfId="0" applyNumberFormat="1" applyBorder="1"/>
    <xf numFmtId="166" fontId="0" fillId="0" borderId="5" xfId="0" applyNumberFormat="1" applyBorder="1" applyAlignment="1">
      <alignment horizontal="center"/>
    </xf>
    <xf numFmtId="166" fontId="0" fillId="0" borderId="12" xfId="0" applyNumberFormat="1" applyBorder="1" applyAlignment="1">
      <alignment horizontal="center"/>
    </xf>
    <xf numFmtId="2" fontId="1" fillId="2" borderId="6" xfId="0" applyNumberFormat="1" applyFont="1" applyFill="1" applyBorder="1" applyProtection="1">
      <protection locked="0" hidden="1"/>
    </xf>
    <xf numFmtId="2" fontId="1" fillId="2" borderId="15" xfId="0" applyNumberFormat="1" applyFont="1" applyFill="1" applyBorder="1" applyProtection="1">
      <protection locked="0" hidden="1"/>
    </xf>
    <xf numFmtId="2" fontId="1" fillId="2" borderId="2" xfId="0" applyNumberFormat="1" applyFont="1" applyFill="1" applyBorder="1"/>
    <xf numFmtId="167" fontId="1" fillId="2" borderId="5" xfId="0" applyNumberFormat="1" applyFont="1" applyFill="1" applyBorder="1"/>
    <xf numFmtId="2" fontId="1" fillId="2" borderId="5" xfId="0" applyNumberFormat="1" applyFont="1" applyFill="1" applyBorder="1"/>
    <xf numFmtId="166" fontId="0" fillId="3" borderId="15" xfId="0" applyNumberFormat="1" applyFill="1" applyBorder="1"/>
    <xf numFmtId="166" fontId="0" fillId="3" borderId="4" xfId="0" applyNumberFormat="1" applyFill="1" applyBorder="1"/>
    <xf numFmtId="2" fontId="1" fillId="2" borderId="6" xfId="0" applyNumberFormat="1" applyFont="1" applyFill="1" applyBorder="1" applyAlignment="1" applyProtection="1">
      <alignment horizontal="right"/>
      <protection locked="0" hidden="1"/>
    </xf>
    <xf numFmtId="2" fontId="1" fillId="2" borderId="5" xfId="0" applyNumberFormat="1" applyFont="1" applyFill="1" applyBorder="1" applyAlignment="1" applyProtection="1">
      <alignment horizontal="right"/>
      <protection locked="0" hidden="1"/>
    </xf>
    <xf numFmtId="2" fontId="1" fillId="2" borderId="6" xfId="0" applyNumberFormat="1" applyFont="1" applyFill="1" applyBorder="1"/>
    <xf numFmtId="166" fontId="0" fillId="3" borderId="18" xfId="0" applyNumberFormat="1" applyFill="1" applyBorder="1"/>
    <xf numFmtId="166" fontId="0" fillId="3" borderId="19" xfId="0" applyNumberFormat="1" applyFill="1" applyBorder="1"/>
    <xf numFmtId="2" fontId="1" fillId="2" borderId="15" xfId="0" applyNumberFormat="1" applyFont="1" applyFill="1" applyBorder="1" applyAlignment="1" applyProtection="1">
      <alignment horizontal="right"/>
      <protection locked="0" hidden="1"/>
    </xf>
    <xf numFmtId="2" fontId="25" fillId="3" borderId="2" xfId="0" applyNumberFormat="1" applyFont="1" applyFill="1" applyBorder="1" applyAlignment="1">
      <alignment horizontal="center"/>
    </xf>
    <xf numFmtId="2" fontId="0" fillId="15" borderId="5" xfId="0" applyNumberFormat="1" applyFill="1" applyBorder="1"/>
    <xf numFmtId="167" fontId="0" fillId="2" borderId="2" xfId="0" applyNumberFormat="1" applyFill="1" applyBorder="1"/>
    <xf numFmtId="167" fontId="1" fillId="2" borderId="6" xfId="0" applyNumberFormat="1" applyFont="1" applyFill="1" applyBorder="1" applyProtection="1">
      <protection locked="0" hidden="1"/>
    </xf>
    <xf numFmtId="167" fontId="0" fillId="2" borderId="5" xfId="0" applyNumberFormat="1" applyFill="1" applyBorder="1"/>
    <xf numFmtId="166" fontId="0" fillId="0" borderId="6" xfId="0" applyNumberFormat="1" applyBorder="1" applyAlignment="1">
      <alignment horizontal="right"/>
    </xf>
    <xf numFmtId="166" fontId="0" fillId="0" borderId="13" xfId="0" applyNumberFormat="1" applyBorder="1" applyAlignment="1">
      <alignment horizontal="right"/>
    </xf>
    <xf numFmtId="164" fontId="24" fillId="4" borderId="18" xfId="0" applyNumberFormat="1" applyFont="1" applyFill="1" applyBorder="1" applyAlignment="1">
      <alignment horizontal="center"/>
    </xf>
    <xf numFmtId="166" fontId="1" fillId="3" borderId="6" xfId="0" applyNumberFormat="1" applyFont="1" applyFill="1" applyBorder="1"/>
    <xf numFmtId="1" fontId="0" fillId="0" borderId="5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2" fontId="0" fillId="3" borderId="20" xfId="0" applyNumberFormat="1" applyFill="1" applyBorder="1"/>
    <xf numFmtId="0" fontId="0" fillId="0" borderId="22" xfId="0" applyBorder="1" applyAlignment="1">
      <alignment wrapText="1"/>
    </xf>
    <xf numFmtId="0" fontId="0" fillId="0" borderId="22" xfId="0" applyBorder="1"/>
    <xf numFmtId="0" fontId="10" fillId="0" borderId="22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/>
  </cellXfs>
  <cellStyles count="24">
    <cellStyle name="Accent" xfId="4" xr:uid="{1A6779FC-AB0E-49BC-B1FC-DB4EFFDBC768}"/>
    <cellStyle name="Accent 1" xfId="5" xr:uid="{76F82433-AABC-47FD-A182-28E1A8BD562F}"/>
    <cellStyle name="Accent 2" xfId="6" xr:uid="{CAD20B81-DE5E-46DD-97AE-592154DF784B}"/>
    <cellStyle name="Accent 3" xfId="7" xr:uid="{47E120B4-A380-4C67-84BF-C8CD99C12CC9}"/>
    <cellStyle name="Bad" xfId="8" xr:uid="{BBFBC5F7-F379-4103-ABD7-C5BEC35D70BF}"/>
    <cellStyle name="Error" xfId="9" xr:uid="{53897480-C5F7-4A3A-BBA1-342E7802F4F6}"/>
    <cellStyle name="Excel Built-in Normal" xfId="1" xr:uid="{E6B2F7A9-AB37-4E6E-AD45-686BD5C583EF}"/>
    <cellStyle name="Footnote" xfId="10" xr:uid="{917A93E2-B274-469B-A3B1-A1D9B32290BA}"/>
    <cellStyle name="Good" xfId="11" xr:uid="{F19BFCE0-6366-48C5-A45C-DADA90B6386A}"/>
    <cellStyle name="Heading" xfId="12" xr:uid="{8942E852-E5E8-4009-AA02-8F80F40D093C}"/>
    <cellStyle name="Heading 1" xfId="13" xr:uid="{BC966DD2-77CC-4407-A40C-EEF9402E7EA1}"/>
    <cellStyle name="Heading 2" xfId="14" xr:uid="{1C1B46A8-239B-4BE3-A253-E231CB37E332}"/>
    <cellStyle name="Hyperlink" xfId="15" xr:uid="{E47E8816-AA08-41B8-9EE4-A96C030A461D}"/>
    <cellStyle name="Neutral" xfId="16" xr:uid="{812187F8-7DE1-4E91-8B5E-E9A3853D7952}"/>
    <cellStyle name="Normální" xfId="0" builtinId="0"/>
    <cellStyle name="Normální 2" xfId="2" xr:uid="{20FC07B5-7A18-4539-8051-72B556FC33E7}"/>
    <cellStyle name="Normální 3" xfId="3" xr:uid="{61942617-8ABD-4953-9BD3-D4629941E480}"/>
    <cellStyle name="Normální 4" xfId="23" xr:uid="{26AE31B8-2EB3-4BA5-9403-CAA3DA782F55}"/>
    <cellStyle name="Note" xfId="17" xr:uid="{E2E134D8-2385-4710-907D-7C5D03FAE262}"/>
    <cellStyle name="Result" xfId="18" xr:uid="{B571140F-C896-4CA4-B916-EA9A35C3A1FA}"/>
    <cellStyle name="Result2" xfId="19" xr:uid="{0951BE84-407E-49EE-8FDF-35CB36C9D350}"/>
    <cellStyle name="Status" xfId="20" xr:uid="{AF808BF0-222F-4FFD-8A62-9EB267C1EE7B}"/>
    <cellStyle name="Text" xfId="21" xr:uid="{7393E351-9BD0-4C45-A715-C01715630B1A}"/>
    <cellStyle name="Warning" xfId="22" xr:uid="{3EDC4949-2EB9-4B11-995E-7214395A4C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68570-41DF-401A-B887-0E9A35AFAE28}">
  <sheetPr>
    <tabColor rgb="FF00B050"/>
  </sheetPr>
  <dimension ref="A1:K25"/>
  <sheetViews>
    <sheetView view="pageLayout" zoomScaleNormal="100" workbookViewId="0">
      <selection activeCell="J20" sqref="J20:J21"/>
    </sheetView>
  </sheetViews>
  <sheetFormatPr defaultRowHeight="15" x14ac:dyDescent="0.25"/>
  <cols>
    <col min="1" max="1" width="9.85546875" customWidth="1"/>
    <col min="2" max="2" width="7.28515625" bestFit="1" customWidth="1"/>
    <col min="3" max="3" width="7.140625" customWidth="1"/>
    <col min="4" max="4" width="8.28515625" bestFit="1" customWidth="1"/>
    <col min="6" max="6" width="8.42578125" bestFit="1" customWidth="1"/>
    <col min="7" max="7" width="11.85546875" bestFit="1" customWidth="1"/>
    <col min="8" max="8" width="7.42578125" bestFit="1" customWidth="1"/>
    <col min="9" max="9" width="6.42578125" customWidth="1"/>
    <col min="10" max="10" width="7.42578125" bestFit="1" customWidth="1"/>
    <col min="11" max="11" width="9.140625" bestFit="1" customWidth="1"/>
  </cols>
  <sheetData>
    <row r="1" spans="1:11" ht="32.1" customHeight="1" thickBot="1" x14ac:dyDescent="0.3">
      <c r="A1" s="48" t="s">
        <v>15</v>
      </c>
      <c r="B1" s="68" t="s">
        <v>3</v>
      </c>
      <c r="C1" s="68" t="s">
        <v>4</v>
      </c>
      <c r="D1" s="47" t="s">
        <v>0</v>
      </c>
      <c r="E1" s="47" t="s">
        <v>1</v>
      </c>
      <c r="F1" s="47" t="s">
        <v>2</v>
      </c>
      <c r="G1" s="96" t="s">
        <v>21</v>
      </c>
      <c r="H1" s="62" t="s">
        <v>5</v>
      </c>
      <c r="I1" s="82" t="s">
        <v>18</v>
      </c>
      <c r="J1" s="76" t="s">
        <v>19</v>
      </c>
      <c r="K1" s="49" t="s">
        <v>20</v>
      </c>
    </row>
    <row r="2" spans="1:11" ht="21.6" customHeight="1" x14ac:dyDescent="0.25">
      <c r="A2" s="3">
        <v>59</v>
      </c>
      <c r="B2" s="4">
        <v>300</v>
      </c>
      <c r="C2" s="4">
        <v>1200</v>
      </c>
      <c r="D2" s="124">
        <v>8.7289999999999992</v>
      </c>
      <c r="E2" s="105">
        <v>10.4</v>
      </c>
      <c r="F2" s="15">
        <f t="shared" ref="F2:F16" si="0">E2-D2</f>
        <v>1.6710000000000012</v>
      </c>
      <c r="G2" s="100">
        <f>F2*55.17+25.24</f>
        <v>117.42907000000007</v>
      </c>
      <c r="H2" s="105">
        <v>37</v>
      </c>
      <c r="I2" s="71">
        <v>2</v>
      </c>
      <c r="J2" s="154">
        <f>I2*78</f>
        <v>156</v>
      </c>
      <c r="K2" s="53">
        <f>B2+C2+G2+H2+J2</f>
        <v>1810.4290700000001</v>
      </c>
    </row>
    <row r="3" spans="1:11" s="42" customFormat="1" ht="21.6" customHeight="1" x14ac:dyDescent="0.25">
      <c r="A3" s="39">
        <v>60</v>
      </c>
      <c r="B3" s="40">
        <v>0</v>
      </c>
      <c r="C3" s="37">
        <v>1200</v>
      </c>
      <c r="D3" s="125">
        <v>117.36499999999999</v>
      </c>
      <c r="E3" s="126">
        <v>120.9</v>
      </c>
      <c r="F3" s="15">
        <f t="shared" si="0"/>
        <v>3.5350000000000108</v>
      </c>
      <c r="G3" s="100">
        <f t="shared" ref="G3:G16" si="1">F3*55.17+25.24</f>
        <v>220.2659500000006</v>
      </c>
      <c r="H3" s="146">
        <v>92.17</v>
      </c>
      <c r="I3" s="70"/>
      <c r="J3" s="154">
        <f t="shared" ref="J3:J16" si="2">I3*78</f>
        <v>0</v>
      </c>
      <c r="K3" s="55">
        <f t="shared" ref="K3:K16" si="3">B3+C3+G3+H3+J3</f>
        <v>1512.4359500000007</v>
      </c>
    </row>
    <row r="4" spans="1:11" ht="21.6" customHeight="1" x14ac:dyDescent="0.25">
      <c r="A4" s="5">
        <v>61</v>
      </c>
      <c r="B4" s="6">
        <v>300</v>
      </c>
      <c r="C4" s="6">
        <v>1200</v>
      </c>
      <c r="D4" s="125">
        <v>0</v>
      </c>
      <c r="E4" s="126">
        <v>1.1000000000000001</v>
      </c>
      <c r="F4" s="15">
        <f t="shared" si="0"/>
        <v>1.1000000000000001</v>
      </c>
      <c r="G4" s="100">
        <f t="shared" si="1"/>
        <v>85.927000000000007</v>
      </c>
      <c r="H4" s="146">
        <v>92.17</v>
      </c>
      <c r="I4" s="70">
        <v>2</v>
      </c>
      <c r="J4" s="154">
        <f t="shared" si="2"/>
        <v>156</v>
      </c>
      <c r="K4" s="55">
        <f t="shared" si="3"/>
        <v>1834.097</v>
      </c>
    </row>
    <row r="5" spans="1:11" ht="21.6" customHeight="1" x14ac:dyDescent="0.25">
      <c r="A5" s="65">
        <v>62</v>
      </c>
      <c r="B5" s="6">
        <v>300</v>
      </c>
      <c r="C5" s="6">
        <v>1200</v>
      </c>
      <c r="D5" s="145">
        <v>164.96</v>
      </c>
      <c r="E5" s="126">
        <v>165</v>
      </c>
      <c r="F5" s="15">
        <f t="shared" si="0"/>
        <v>3.9999999999992042E-2</v>
      </c>
      <c r="G5" s="100">
        <f t="shared" si="1"/>
        <v>27.446799999999559</v>
      </c>
      <c r="H5" s="105">
        <v>37</v>
      </c>
      <c r="I5" s="70">
        <v>2</v>
      </c>
      <c r="J5" s="154">
        <f t="shared" si="2"/>
        <v>156</v>
      </c>
      <c r="K5" s="55">
        <f t="shared" si="3"/>
        <v>1720.4467999999995</v>
      </c>
    </row>
    <row r="6" spans="1:11" ht="21.6" customHeight="1" x14ac:dyDescent="0.25">
      <c r="A6" s="5">
        <v>63</v>
      </c>
      <c r="B6" s="6">
        <v>300</v>
      </c>
      <c r="C6" s="6">
        <v>1200</v>
      </c>
      <c r="D6" s="125">
        <v>104.818</v>
      </c>
      <c r="E6" s="126">
        <v>178.8</v>
      </c>
      <c r="F6" s="15">
        <f t="shared" si="0"/>
        <v>73.982000000000014</v>
      </c>
      <c r="G6" s="100">
        <f t="shared" si="1"/>
        <v>4106.8269400000008</v>
      </c>
      <c r="H6" s="105">
        <v>37</v>
      </c>
      <c r="I6" s="70">
        <v>2</v>
      </c>
      <c r="J6" s="154">
        <f t="shared" si="2"/>
        <v>156</v>
      </c>
      <c r="K6" s="55">
        <f t="shared" si="3"/>
        <v>5799.8269400000008</v>
      </c>
    </row>
    <row r="7" spans="1:11" ht="21.6" customHeight="1" x14ac:dyDescent="0.25">
      <c r="A7" s="5">
        <v>64</v>
      </c>
      <c r="B7" s="12">
        <v>0</v>
      </c>
      <c r="C7" s="6">
        <v>1200</v>
      </c>
      <c r="D7" s="125">
        <v>64.063999999999993</v>
      </c>
      <c r="E7" s="126">
        <v>67.099999999999994</v>
      </c>
      <c r="F7" s="15">
        <f t="shared" si="0"/>
        <v>3.0360000000000014</v>
      </c>
      <c r="G7" s="100">
        <f t="shared" si="1"/>
        <v>192.73612000000008</v>
      </c>
      <c r="H7" s="105">
        <v>37</v>
      </c>
      <c r="I7" s="70">
        <v>2</v>
      </c>
      <c r="J7" s="154">
        <f t="shared" si="2"/>
        <v>156</v>
      </c>
      <c r="K7" s="55">
        <f t="shared" si="3"/>
        <v>1585.73612</v>
      </c>
    </row>
    <row r="8" spans="1:11" ht="21.6" customHeight="1" x14ac:dyDescent="0.25">
      <c r="A8" s="5">
        <v>65</v>
      </c>
      <c r="B8" s="6">
        <v>300</v>
      </c>
      <c r="C8" s="6">
        <v>1200</v>
      </c>
      <c r="D8" s="125">
        <v>621.19200000000001</v>
      </c>
      <c r="E8" s="126">
        <v>625.9</v>
      </c>
      <c r="F8" s="15">
        <f t="shared" si="0"/>
        <v>4.70799999999997</v>
      </c>
      <c r="G8" s="100">
        <f t="shared" si="1"/>
        <v>284.98035999999837</v>
      </c>
      <c r="H8" s="105">
        <v>37</v>
      </c>
      <c r="I8" s="70">
        <v>3</v>
      </c>
      <c r="J8" s="154">
        <f t="shared" si="2"/>
        <v>234</v>
      </c>
      <c r="K8" s="55">
        <f t="shared" si="3"/>
        <v>2055.9803599999987</v>
      </c>
    </row>
    <row r="9" spans="1:11" ht="21.6" customHeight="1" x14ac:dyDescent="0.25">
      <c r="A9" s="5">
        <v>66</v>
      </c>
      <c r="B9" s="6">
        <v>300</v>
      </c>
      <c r="C9" s="6">
        <v>1200</v>
      </c>
      <c r="D9" s="125">
        <v>63.945</v>
      </c>
      <c r="E9" s="126">
        <v>74.2</v>
      </c>
      <c r="F9" s="15">
        <f t="shared" si="0"/>
        <v>10.255000000000003</v>
      </c>
      <c r="G9" s="100">
        <f t="shared" si="1"/>
        <v>591.00835000000018</v>
      </c>
      <c r="H9" s="105">
        <v>37</v>
      </c>
      <c r="I9" s="70"/>
      <c r="J9" s="154">
        <f t="shared" si="2"/>
        <v>0</v>
      </c>
      <c r="K9" s="55">
        <f t="shared" si="3"/>
        <v>2128.0083500000001</v>
      </c>
    </row>
    <row r="10" spans="1:11" ht="21.6" customHeight="1" x14ac:dyDescent="0.25">
      <c r="A10" s="5">
        <v>67</v>
      </c>
      <c r="B10" s="6">
        <v>300</v>
      </c>
      <c r="C10" s="6">
        <v>1200</v>
      </c>
      <c r="D10" s="125">
        <v>442.71199999999999</v>
      </c>
      <c r="E10" s="126">
        <v>443.1</v>
      </c>
      <c r="F10" s="15">
        <f t="shared" si="0"/>
        <v>0.38800000000003365</v>
      </c>
      <c r="G10" s="100">
        <f t="shared" si="1"/>
        <v>46.645960000001857</v>
      </c>
      <c r="H10" s="105">
        <v>37</v>
      </c>
      <c r="I10" s="70">
        <v>2</v>
      </c>
      <c r="J10" s="154">
        <f t="shared" si="2"/>
        <v>156</v>
      </c>
      <c r="K10" s="55">
        <f t="shared" si="3"/>
        <v>1739.6459600000019</v>
      </c>
    </row>
    <row r="11" spans="1:11" ht="21.6" customHeight="1" x14ac:dyDescent="0.25">
      <c r="A11" s="5">
        <v>68</v>
      </c>
      <c r="B11" s="6">
        <v>300</v>
      </c>
      <c r="C11" s="6">
        <v>1200</v>
      </c>
      <c r="D11" s="125">
        <v>146.45099999999999</v>
      </c>
      <c r="E11" s="126">
        <v>150.80000000000001</v>
      </c>
      <c r="F11" s="15">
        <f t="shared" si="0"/>
        <v>4.349000000000018</v>
      </c>
      <c r="G11" s="100">
        <f t="shared" si="1"/>
        <v>265.17433000000102</v>
      </c>
      <c r="H11" s="105">
        <v>37</v>
      </c>
      <c r="I11" s="70"/>
      <c r="J11" s="154">
        <f t="shared" si="2"/>
        <v>0</v>
      </c>
      <c r="K11" s="55">
        <f t="shared" si="3"/>
        <v>1802.174330000001</v>
      </c>
    </row>
    <row r="12" spans="1:11" ht="21.6" customHeight="1" x14ac:dyDescent="0.25">
      <c r="A12" s="5">
        <v>69</v>
      </c>
      <c r="B12" s="12">
        <v>0</v>
      </c>
      <c r="C12" s="6">
        <v>1200</v>
      </c>
      <c r="D12" s="125">
        <v>63.298999999999999</v>
      </c>
      <c r="E12" s="126">
        <v>64</v>
      </c>
      <c r="F12" s="15">
        <f t="shared" si="0"/>
        <v>0.70100000000000051</v>
      </c>
      <c r="G12" s="100">
        <f t="shared" si="1"/>
        <v>63.914170000000027</v>
      </c>
      <c r="H12" s="105">
        <v>37</v>
      </c>
      <c r="I12" s="70"/>
      <c r="J12" s="154">
        <f t="shared" si="2"/>
        <v>0</v>
      </c>
      <c r="K12" s="55">
        <f t="shared" si="3"/>
        <v>1300.91417</v>
      </c>
    </row>
    <row r="13" spans="1:11" ht="21.6" customHeight="1" x14ac:dyDescent="0.25">
      <c r="A13" s="34">
        <v>70</v>
      </c>
      <c r="B13" s="12">
        <v>0</v>
      </c>
      <c r="C13" s="6">
        <v>800</v>
      </c>
      <c r="D13" s="127">
        <v>0</v>
      </c>
      <c r="E13" s="134">
        <v>0</v>
      </c>
      <c r="F13" s="132">
        <f t="shared" si="0"/>
        <v>0</v>
      </c>
      <c r="G13" s="135">
        <v>0</v>
      </c>
      <c r="H13" s="136">
        <v>0</v>
      </c>
      <c r="I13" s="70"/>
      <c r="J13" s="154">
        <f t="shared" si="2"/>
        <v>0</v>
      </c>
      <c r="K13" s="55">
        <f t="shared" si="3"/>
        <v>800</v>
      </c>
    </row>
    <row r="14" spans="1:11" ht="21.6" customHeight="1" x14ac:dyDescent="0.25">
      <c r="A14" s="5">
        <v>71</v>
      </c>
      <c r="B14" s="6">
        <v>300</v>
      </c>
      <c r="C14" s="6">
        <v>1200</v>
      </c>
      <c r="D14" s="125">
        <v>78.7</v>
      </c>
      <c r="E14" s="126">
        <v>82.4</v>
      </c>
      <c r="F14" s="15">
        <f t="shared" si="0"/>
        <v>3.7000000000000028</v>
      </c>
      <c r="G14" s="100">
        <f t="shared" si="1"/>
        <v>229.36900000000017</v>
      </c>
      <c r="H14" s="105">
        <v>37</v>
      </c>
      <c r="I14" s="70"/>
      <c r="J14" s="154">
        <f t="shared" si="2"/>
        <v>0</v>
      </c>
      <c r="K14" s="55">
        <f t="shared" si="3"/>
        <v>1766.3690000000001</v>
      </c>
    </row>
    <row r="15" spans="1:11" ht="21.6" customHeight="1" x14ac:dyDescent="0.25">
      <c r="A15" s="5">
        <v>88</v>
      </c>
      <c r="B15" s="6">
        <v>300</v>
      </c>
      <c r="C15" s="6">
        <v>1200</v>
      </c>
      <c r="D15" s="125">
        <v>2.7E-2</v>
      </c>
      <c r="E15" s="126">
        <v>0.03</v>
      </c>
      <c r="F15" s="15">
        <f t="shared" si="0"/>
        <v>2.9999999999999992E-3</v>
      </c>
      <c r="G15" s="100">
        <f t="shared" si="1"/>
        <v>25.40551</v>
      </c>
      <c r="H15" s="105">
        <v>37</v>
      </c>
      <c r="I15" s="70">
        <v>1</v>
      </c>
      <c r="J15" s="154">
        <f t="shared" si="2"/>
        <v>78</v>
      </c>
      <c r="K15" s="55">
        <f t="shared" si="3"/>
        <v>1640.40551</v>
      </c>
    </row>
    <row r="16" spans="1:11" ht="21.6" customHeight="1" thickBot="1" x14ac:dyDescent="0.3">
      <c r="A16" s="8">
        <v>89</v>
      </c>
      <c r="B16" s="9">
        <v>300</v>
      </c>
      <c r="C16" s="9">
        <v>1200</v>
      </c>
      <c r="D16" s="128">
        <v>643.01300000000003</v>
      </c>
      <c r="E16" s="129">
        <v>648.4</v>
      </c>
      <c r="F16" s="64">
        <f t="shared" si="0"/>
        <v>5.3869999999999436</v>
      </c>
      <c r="G16" s="122">
        <f t="shared" si="1"/>
        <v>322.44078999999692</v>
      </c>
      <c r="H16" s="146">
        <v>92.17</v>
      </c>
      <c r="I16" s="73"/>
      <c r="J16" s="155">
        <f t="shared" si="2"/>
        <v>0</v>
      </c>
      <c r="K16" s="81">
        <f t="shared" si="3"/>
        <v>1914.610789999997</v>
      </c>
    </row>
    <row r="17" spans="1:11" x14ac:dyDescent="0.25">
      <c r="A17" s="13" t="s">
        <v>6</v>
      </c>
      <c r="H17" s="38"/>
      <c r="I17" s="38"/>
      <c r="J17" s="38"/>
      <c r="K17" s="38"/>
    </row>
    <row r="18" spans="1:11" x14ac:dyDescent="0.25">
      <c r="H18" s="38"/>
      <c r="I18" s="38"/>
      <c r="J18" s="38"/>
      <c r="K18" s="38"/>
    </row>
    <row r="22" spans="1:11" x14ac:dyDescent="0.25">
      <c r="A22" s="2"/>
      <c r="F22" s="2"/>
      <c r="H22" s="2"/>
      <c r="I22" s="2"/>
      <c r="J22" s="2"/>
    </row>
    <row r="23" spans="1:11" x14ac:dyDescent="0.25">
      <c r="A23" s="2"/>
    </row>
    <row r="24" spans="1:11" x14ac:dyDescent="0.25">
      <c r="A24" s="63"/>
    </row>
    <row r="25" spans="1:11" x14ac:dyDescent="0.25">
      <c r="A25" s="2"/>
    </row>
  </sheetData>
  <pageMargins left="0.70866141732283461" right="0.70866141732283461" top="0.78740157480314965" bottom="0.78740157480314965" header="0.31496062992125984" footer="0.31496062992125984"/>
  <pageSetup paperSize="9" orientation="landscape" r:id="rId1"/>
  <headerFooter>
    <oddHeader xml:space="preserve">&amp;L&amp;"-,Tučné"&amp;12PLATBY ZA ROK 2025&amp;"-,Obyčejné"&amp;11
www. zahradkari.cz/zo/drahovicekrokova/    
&amp;C&amp;"-,Tučné"&amp;12&amp;KFF0000platbu uhraďte do 31.5.2026&amp;Rčíslo účtu u FIO banky: 2002127493/2010
variabilní symbol: číslo zahrádky  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C8645-EAFF-44E9-9AF9-269B1A6FF866}">
  <sheetPr>
    <tabColor rgb="FF00B050"/>
  </sheetPr>
  <dimension ref="A1:K26"/>
  <sheetViews>
    <sheetView view="pageLayout" zoomScaleNormal="100" workbookViewId="0">
      <selection activeCell="N13" sqref="N13"/>
    </sheetView>
  </sheetViews>
  <sheetFormatPr defaultRowHeight="15" x14ac:dyDescent="0.25"/>
  <cols>
    <col min="1" max="1" width="10.42578125" customWidth="1"/>
    <col min="2" max="2" width="7.28515625" bestFit="1" customWidth="1"/>
    <col min="6" max="6" width="8.42578125" bestFit="1" customWidth="1"/>
    <col min="7" max="7" width="10.85546875" customWidth="1"/>
    <col min="8" max="8" width="7.42578125" bestFit="1" customWidth="1"/>
    <col min="9" max="10" width="6.42578125" customWidth="1"/>
  </cols>
  <sheetData>
    <row r="1" spans="1:11" ht="42" customHeight="1" thickBot="1" x14ac:dyDescent="0.3">
      <c r="A1" s="48" t="s">
        <v>15</v>
      </c>
      <c r="B1" s="68" t="s">
        <v>3</v>
      </c>
      <c r="C1" s="68" t="s">
        <v>4</v>
      </c>
      <c r="D1" s="47" t="s">
        <v>0</v>
      </c>
      <c r="E1" s="47" t="s">
        <v>1</v>
      </c>
      <c r="F1" s="47" t="s">
        <v>2</v>
      </c>
      <c r="G1" s="96" t="s">
        <v>21</v>
      </c>
      <c r="H1" s="68" t="s">
        <v>5</v>
      </c>
      <c r="I1" s="75" t="s">
        <v>18</v>
      </c>
      <c r="J1" s="76" t="s">
        <v>19</v>
      </c>
      <c r="K1" s="50" t="s">
        <v>20</v>
      </c>
    </row>
    <row r="2" spans="1:11" ht="21.6" customHeight="1" x14ac:dyDescent="0.25">
      <c r="A2" s="14" t="s">
        <v>7</v>
      </c>
      <c r="B2" s="4">
        <v>300</v>
      </c>
      <c r="C2" s="4">
        <v>1200</v>
      </c>
      <c r="D2" s="77">
        <v>187.23</v>
      </c>
      <c r="E2" s="77">
        <v>188.8</v>
      </c>
      <c r="F2" s="15">
        <f t="shared" ref="F2:F16" si="0">E2-D2</f>
        <v>1.5700000000000216</v>
      </c>
      <c r="G2" s="100">
        <f>F2*55.17+25.24</f>
        <v>111.85690000000119</v>
      </c>
      <c r="H2" s="105">
        <v>37</v>
      </c>
      <c r="I2" s="71">
        <v>1</v>
      </c>
      <c r="J2" s="137">
        <f>I2*78</f>
        <v>78</v>
      </c>
      <c r="K2" s="53">
        <f>B2+C2+G2+H2+J2</f>
        <v>1726.8569000000011</v>
      </c>
    </row>
    <row r="3" spans="1:11" ht="21.6" customHeight="1" x14ac:dyDescent="0.25">
      <c r="A3" s="16">
        <v>53</v>
      </c>
      <c r="B3" s="4">
        <v>300</v>
      </c>
      <c r="C3" s="6">
        <v>1200</v>
      </c>
      <c r="D3" s="78">
        <v>346.048</v>
      </c>
      <c r="E3" s="78">
        <v>354.8</v>
      </c>
      <c r="F3" s="15">
        <f t="shared" si="0"/>
        <v>8.7520000000000095</v>
      </c>
      <c r="G3" s="100">
        <f t="shared" ref="G3:G13" si="1">F3*55.17+25.24</f>
        <v>508.08784000000054</v>
      </c>
      <c r="H3" s="105">
        <v>37</v>
      </c>
      <c r="I3" s="70">
        <v>1</v>
      </c>
      <c r="J3" s="137">
        <f t="shared" ref="J3:J16" si="2">I3*78</f>
        <v>78</v>
      </c>
      <c r="K3" s="53">
        <f t="shared" ref="K3:K16" si="3">B3+C3+G3+H3+J3</f>
        <v>2123.0878400000006</v>
      </c>
    </row>
    <row r="4" spans="1:11" ht="29.1" customHeight="1" x14ac:dyDescent="0.25">
      <c r="A4" s="16">
        <v>54</v>
      </c>
      <c r="B4" s="4">
        <v>300</v>
      </c>
      <c r="C4" s="6">
        <v>1200</v>
      </c>
      <c r="D4" s="78">
        <v>206.49199999999999</v>
      </c>
      <c r="E4" s="78">
        <v>217</v>
      </c>
      <c r="F4" s="15">
        <f t="shared" si="0"/>
        <v>10.50800000000001</v>
      </c>
      <c r="G4" s="100">
        <f t="shared" si="1"/>
        <v>604.96636000000058</v>
      </c>
      <c r="H4" s="105">
        <v>37</v>
      </c>
      <c r="I4" s="70"/>
      <c r="J4" s="137">
        <f t="shared" si="2"/>
        <v>0</v>
      </c>
      <c r="K4" s="53">
        <f t="shared" si="3"/>
        <v>2141.9663600000003</v>
      </c>
    </row>
    <row r="5" spans="1:11" ht="20.100000000000001" customHeight="1" x14ac:dyDescent="0.25">
      <c r="A5" s="16">
        <v>55</v>
      </c>
      <c r="B5" s="4">
        <v>300</v>
      </c>
      <c r="C5" s="6">
        <v>1200</v>
      </c>
      <c r="D5" s="78">
        <v>214.054</v>
      </c>
      <c r="E5" s="78">
        <v>214.05</v>
      </c>
      <c r="F5" s="15">
        <f t="shared" si="0"/>
        <v>-3.9999999999906777E-3</v>
      </c>
      <c r="G5" s="100">
        <f t="shared" si="1"/>
        <v>25.019320000000512</v>
      </c>
      <c r="H5" s="105">
        <v>37</v>
      </c>
      <c r="I5" s="70">
        <v>1</v>
      </c>
      <c r="J5" s="137">
        <f t="shared" si="2"/>
        <v>78</v>
      </c>
      <c r="K5" s="53">
        <f t="shared" si="3"/>
        <v>1640.0193200000006</v>
      </c>
    </row>
    <row r="6" spans="1:11" ht="27.6" customHeight="1" x14ac:dyDescent="0.25">
      <c r="A6" s="16">
        <v>56</v>
      </c>
      <c r="B6" s="4">
        <v>300</v>
      </c>
      <c r="C6" s="6">
        <v>1200</v>
      </c>
      <c r="D6" s="78">
        <v>4.3639999999999999</v>
      </c>
      <c r="E6" s="78">
        <v>41.3</v>
      </c>
      <c r="F6" s="15">
        <f t="shared" si="0"/>
        <v>36.936</v>
      </c>
      <c r="G6" s="100">
        <f t="shared" si="1"/>
        <v>2062.9991199999999</v>
      </c>
      <c r="H6" s="105">
        <v>37</v>
      </c>
      <c r="I6" s="70">
        <v>1</v>
      </c>
      <c r="J6" s="137">
        <f t="shared" si="2"/>
        <v>78</v>
      </c>
      <c r="K6" s="53">
        <f t="shared" si="3"/>
        <v>3677.9991199999999</v>
      </c>
    </row>
    <row r="7" spans="1:11" ht="26.1" customHeight="1" x14ac:dyDescent="0.25">
      <c r="A7" s="16" t="s">
        <v>16</v>
      </c>
      <c r="B7" s="4">
        <v>300</v>
      </c>
      <c r="C7" s="6">
        <v>1500</v>
      </c>
      <c r="D7" s="78">
        <v>150.71299999999999</v>
      </c>
      <c r="E7" s="78">
        <v>154.30000000000001</v>
      </c>
      <c r="F7" s="15">
        <f t="shared" si="0"/>
        <v>3.5870000000000175</v>
      </c>
      <c r="G7" s="100">
        <f t="shared" si="1"/>
        <v>223.13479000000098</v>
      </c>
      <c r="H7" s="105">
        <v>37</v>
      </c>
      <c r="I7" s="70"/>
      <c r="J7" s="137">
        <f t="shared" si="2"/>
        <v>0</v>
      </c>
      <c r="K7" s="53">
        <f t="shared" si="3"/>
        <v>2060.134790000001</v>
      </c>
    </row>
    <row r="8" spans="1:11" ht="21.6" customHeight="1" x14ac:dyDescent="0.25">
      <c r="A8" s="16">
        <v>72</v>
      </c>
      <c r="B8" s="4">
        <v>300</v>
      </c>
      <c r="C8" s="6">
        <v>1200</v>
      </c>
      <c r="D8" s="78">
        <v>393.45400000000001</v>
      </c>
      <c r="E8" s="78">
        <v>399.7</v>
      </c>
      <c r="F8" s="15">
        <f t="shared" si="0"/>
        <v>6.2459999999999809</v>
      </c>
      <c r="G8" s="100">
        <f t="shared" si="1"/>
        <v>369.83181999999897</v>
      </c>
      <c r="H8" s="105">
        <v>37</v>
      </c>
      <c r="I8" s="70">
        <v>2</v>
      </c>
      <c r="J8" s="137">
        <f t="shared" si="2"/>
        <v>156</v>
      </c>
      <c r="K8" s="53">
        <f t="shared" si="3"/>
        <v>2062.831819999999</v>
      </c>
    </row>
    <row r="9" spans="1:11" ht="21.6" customHeight="1" x14ac:dyDescent="0.25">
      <c r="A9" s="16">
        <v>73</v>
      </c>
      <c r="B9" s="4">
        <v>300</v>
      </c>
      <c r="C9" s="6">
        <v>1200</v>
      </c>
      <c r="D9" s="78">
        <v>305.82400000000001</v>
      </c>
      <c r="E9" s="78">
        <v>312.60000000000002</v>
      </c>
      <c r="F9" s="15">
        <f t="shared" si="0"/>
        <v>6.7760000000000105</v>
      </c>
      <c r="G9" s="100">
        <f t="shared" si="1"/>
        <v>399.0719200000006</v>
      </c>
      <c r="H9" s="105">
        <v>37</v>
      </c>
      <c r="I9" s="70">
        <v>4</v>
      </c>
      <c r="J9" s="137">
        <f t="shared" si="2"/>
        <v>312</v>
      </c>
      <c r="K9" s="53">
        <f t="shared" si="3"/>
        <v>2248.0719200000003</v>
      </c>
    </row>
    <row r="10" spans="1:11" ht="28.5" customHeight="1" x14ac:dyDescent="0.25">
      <c r="A10" s="16">
        <v>74</v>
      </c>
      <c r="B10" s="4">
        <v>300</v>
      </c>
      <c r="C10" s="6">
        <v>1200</v>
      </c>
      <c r="D10" s="78">
        <v>181.23500000000001</v>
      </c>
      <c r="E10" s="78">
        <v>181.4</v>
      </c>
      <c r="F10" s="15">
        <f t="shared" si="0"/>
        <v>0.16499999999999204</v>
      </c>
      <c r="G10" s="100">
        <f t="shared" si="1"/>
        <v>34.343049999999558</v>
      </c>
      <c r="H10" s="105">
        <v>37</v>
      </c>
      <c r="I10" s="70">
        <v>2</v>
      </c>
      <c r="J10" s="137">
        <f t="shared" si="2"/>
        <v>156</v>
      </c>
      <c r="K10" s="53">
        <f t="shared" si="3"/>
        <v>1727.3430499999995</v>
      </c>
    </row>
    <row r="11" spans="1:11" ht="21.6" customHeight="1" x14ac:dyDescent="0.25">
      <c r="A11" s="16">
        <v>75</v>
      </c>
      <c r="B11" s="4">
        <v>300</v>
      </c>
      <c r="C11" s="6">
        <v>1200</v>
      </c>
      <c r="D11" s="78">
        <v>114.916</v>
      </c>
      <c r="E11" s="78">
        <v>123.3</v>
      </c>
      <c r="F11" s="15">
        <f t="shared" si="0"/>
        <v>8.3840000000000003</v>
      </c>
      <c r="G11" s="100">
        <f t="shared" si="1"/>
        <v>487.78528000000006</v>
      </c>
      <c r="H11" s="105">
        <v>37</v>
      </c>
      <c r="I11" s="70">
        <v>2</v>
      </c>
      <c r="J11" s="137">
        <f t="shared" si="2"/>
        <v>156</v>
      </c>
      <c r="K11" s="53">
        <f t="shared" si="3"/>
        <v>2180.7852800000001</v>
      </c>
    </row>
    <row r="12" spans="1:11" ht="21.6" customHeight="1" x14ac:dyDescent="0.25">
      <c r="A12" s="16">
        <v>76</v>
      </c>
      <c r="B12" s="4">
        <v>300</v>
      </c>
      <c r="C12" s="6">
        <v>1200</v>
      </c>
      <c r="D12" s="78">
        <v>112.405</v>
      </c>
      <c r="E12" s="78">
        <v>112.41</v>
      </c>
      <c r="F12" s="15">
        <f t="shared" si="0"/>
        <v>4.9999999999954525E-3</v>
      </c>
      <c r="G12" s="100">
        <f t="shared" si="1"/>
        <v>25.515849999999748</v>
      </c>
      <c r="H12" s="105">
        <v>37</v>
      </c>
      <c r="I12" s="70">
        <v>1</v>
      </c>
      <c r="J12" s="137">
        <f t="shared" si="2"/>
        <v>78</v>
      </c>
      <c r="K12" s="53">
        <f t="shared" si="3"/>
        <v>1640.5158499999998</v>
      </c>
    </row>
    <row r="13" spans="1:11" ht="21.6" customHeight="1" x14ac:dyDescent="0.25">
      <c r="A13" s="16">
        <v>77</v>
      </c>
      <c r="B13" s="4">
        <v>300</v>
      </c>
      <c r="C13" s="6">
        <v>1200</v>
      </c>
      <c r="D13" s="78">
        <v>15.874000000000001</v>
      </c>
      <c r="E13" s="78">
        <v>18.3</v>
      </c>
      <c r="F13" s="15">
        <f t="shared" si="0"/>
        <v>2.4260000000000002</v>
      </c>
      <c r="G13" s="100">
        <f t="shared" si="1"/>
        <v>159.08242000000001</v>
      </c>
      <c r="H13" s="105">
        <v>37</v>
      </c>
      <c r="I13" s="70"/>
      <c r="J13" s="137">
        <f t="shared" si="2"/>
        <v>0</v>
      </c>
      <c r="K13" s="53">
        <f t="shared" si="3"/>
        <v>1696.08242</v>
      </c>
    </row>
    <row r="14" spans="1:11" ht="21.6" customHeight="1" x14ac:dyDescent="0.25">
      <c r="A14" s="35">
        <v>78</v>
      </c>
      <c r="B14" s="4">
        <v>300</v>
      </c>
      <c r="C14" s="6">
        <v>800</v>
      </c>
      <c r="D14" s="79">
        <v>0</v>
      </c>
      <c r="E14" s="79">
        <v>0</v>
      </c>
      <c r="F14" s="132">
        <v>0</v>
      </c>
      <c r="G14" s="133">
        <f t="shared" ref="G14:H14" si="4">F14*58.72</f>
        <v>0</v>
      </c>
      <c r="H14" s="133">
        <f t="shared" si="4"/>
        <v>0</v>
      </c>
      <c r="I14" s="70"/>
      <c r="J14" s="137">
        <f t="shared" si="2"/>
        <v>0</v>
      </c>
      <c r="K14" s="53">
        <f t="shared" si="3"/>
        <v>1100</v>
      </c>
    </row>
    <row r="15" spans="1:11" ht="21.6" customHeight="1" x14ac:dyDescent="0.25">
      <c r="A15" s="16">
        <v>79</v>
      </c>
      <c r="B15" s="4">
        <v>300</v>
      </c>
      <c r="C15" s="6">
        <v>1200</v>
      </c>
      <c r="D15" s="78">
        <v>242.78899999999999</v>
      </c>
      <c r="E15" s="78">
        <v>253</v>
      </c>
      <c r="F15" s="1">
        <f t="shared" si="0"/>
        <v>10.211000000000013</v>
      </c>
      <c r="G15" s="100">
        <f t="shared" ref="G15:G16" si="5">F15*55.17+25.24</f>
        <v>588.58087000000069</v>
      </c>
      <c r="H15" s="105">
        <v>37</v>
      </c>
      <c r="I15" s="70">
        <v>2</v>
      </c>
      <c r="J15" s="137">
        <f t="shared" si="2"/>
        <v>156</v>
      </c>
      <c r="K15" s="53">
        <f t="shared" si="3"/>
        <v>2281.5808700000007</v>
      </c>
    </row>
    <row r="16" spans="1:11" ht="21.6" customHeight="1" thickBot="1" x14ac:dyDescent="0.3">
      <c r="A16" s="17">
        <v>80</v>
      </c>
      <c r="B16" s="18">
        <v>300</v>
      </c>
      <c r="C16" s="9">
        <v>1200</v>
      </c>
      <c r="D16" s="80">
        <v>116.435</v>
      </c>
      <c r="E16" s="80">
        <v>122.95</v>
      </c>
      <c r="F16" s="10">
        <f t="shared" si="0"/>
        <v>6.5150000000000006</v>
      </c>
      <c r="G16" s="122">
        <f t="shared" si="5"/>
        <v>384.67255000000006</v>
      </c>
      <c r="H16" s="123">
        <v>37</v>
      </c>
      <c r="I16" s="73"/>
      <c r="J16" s="138">
        <f t="shared" si="2"/>
        <v>0</v>
      </c>
      <c r="K16" s="54">
        <f t="shared" si="3"/>
        <v>1921.67255</v>
      </c>
    </row>
    <row r="17" spans="1:11" x14ac:dyDescent="0.25">
      <c r="A17" s="13"/>
      <c r="H17" s="38"/>
      <c r="I17" s="74"/>
      <c r="J17" s="38"/>
      <c r="K17" s="38"/>
    </row>
    <row r="22" spans="1:11" x14ac:dyDescent="0.25">
      <c r="A22" s="2"/>
      <c r="F22" s="2"/>
    </row>
    <row r="23" spans="1:11" x14ac:dyDescent="0.25">
      <c r="A23" s="2"/>
      <c r="F23" s="63"/>
    </row>
    <row r="24" spans="1:11" x14ac:dyDescent="0.25">
      <c r="A24" s="2"/>
    </row>
    <row r="25" spans="1:11" x14ac:dyDescent="0.25">
      <c r="A25" s="2"/>
    </row>
    <row r="26" spans="1:11" x14ac:dyDescent="0.25">
      <c r="A26" s="2"/>
    </row>
  </sheetData>
  <pageMargins left="0.70866141732283461" right="0.70866141732283461" top="0.78740157480314965" bottom="0.78740157480314965" header="0.31496062992125984" footer="0.31496062992125984"/>
  <pageSetup paperSize="9" orientation="landscape" r:id="rId1"/>
  <headerFooter>
    <oddHeader xml:space="preserve">&amp;L&amp;"-,Tučné"&amp;12PLATBY ZA ROK 2025&amp;"-,Obyčejné"&amp;11
www. zahradkari.cz/zo/drahovicekrokova/    &amp;C&amp;"-,Tučné"&amp;12&amp;KFF0000platbu uhraďte do 31.5.2026&amp;Rčíslo účtu u FIO banky: 2002127493/2010
variabilní symbol: číslo zahrádky 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F5377-3210-415D-95DF-7E7D63A95BA2}">
  <sheetPr>
    <tabColor rgb="FF00B050"/>
    <pageSetUpPr fitToPage="1"/>
  </sheetPr>
  <dimension ref="A1:M26"/>
  <sheetViews>
    <sheetView showWhiteSpace="0" view="pageLayout" topLeftCell="A7" zoomScaleNormal="100" workbookViewId="0">
      <selection activeCell="A18" sqref="A18:L30"/>
    </sheetView>
  </sheetViews>
  <sheetFormatPr defaultRowHeight="15" x14ac:dyDescent="0.25"/>
  <cols>
    <col min="1" max="1" width="9.42578125" customWidth="1"/>
    <col min="2" max="2" width="7.28515625" bestFit="1" customWidth="1"/>
    <col min="6" max="6" width="8.42578125" bestFit="1" customWidth="1"/>
    <col min="7" max="7" width="11.85546875" bestFit="1" customWidth="1"/>
    <col min="8" max="8" width="6.42578125" bestFit="1" customWidth="1"/>
    <col min="9" max="10" width="6.42578125" customWidth="1"/>
    <col min="11" max="11" width="9.5703125" bestFit="1" customWidth="1"/>
  </cols>
  <sheetData>
    <row r="1" spans="1:13" ht="41.1" customHeight="1" thickBot="1" x14ac:dyDescent="0.3">
      <c r="A1" s="157" t="s">
        <v>22</v>
      </c>
      <c r="B1" s="158"/>
      <c r="C1" s="158"/>
      <c r="D1" s="159" t="s">
        <v>23</v>
      </c>
      <c r="E1" s="159"/>
      <c r="F1" s="159"/>
      <c r="G1" s="159"/>
      <c r="H1" s="160" t="s">
        <v>24</v>
      </c>
      <c r="I1" s="161"/>
      <c r="J1" s="161"/>
      <c r="K1" s="161"/>
      <c r="L1" s="161"/>
    </row>
    <row r="2" spans="1:13" ht="42" customHeight="1" thickBot="1" x14ac:dyDescent="0.3">
      <c r="A2" s="48" t="s">
        <v>15</v>
      </c>
      <c r="B2" s="68" t="s">
        <v>3</v>
      </c>
      <c r="C2" s="68" t="s">
        <v>4</v>
      </c>
      <c r="D2" s="47" t="s">
        <v>0</v>
      </c>
      <c r="E2" s="47" t="s">
        <v>1</v>
      </c>
      <c r="F2" s="47" t="s">
        <v>2</v>
      </c>
      <c r="G2" s="96" t="s">
        <v>21</v>
      </c>
      <c r="H2" s="62" t="s">
        <v>5</v>
      </c>
      <c r="I2" s="75" t="s">
        <v>18</v>
      </c>
      <c r="J2" s="76" t="s">
        <v>19</v>
      </c>
      <c r="K2" s="49" t="s">
        <v>20</v>
      </c>
    </row>
    <row r="3" spans="1:13" ht="27.6" customHeight="1" x14ac:dyDescent="0.25">
      <c r="A3" s="92">
        <v>2</v>
      </c>
      <c r="B3" s="4">
        <v>300</v>
      </c>
      <c r="C3" s="4">
        <v>1200</v>
      </c>
      <c r="D3" s="77">
        <v>390</v>
      </c>
      <c r="E3" s="77">
        <v>390.2</v>
      </c>
      <c r="F3" s="93">
        <f t="shared" ref="F3:F17" si="0">E3-D3</f>
        <v>0.19999999999998863</v>
      </c>
      <c r="G3" s="100">
        <f>F3*55.17+25.24</f>
        <v>36.273999999999376</v>
      </c>
      <c r="H3" s="105">
        <v>37</v>
      </c>
      <c r="I3" s="71">
        <v>2</v>
      </c>
      <c r="J3" s="117">
        <f>I3*78</f>
        <v>156</v>
      </c>
      <c r="K3" s="51">
        <f>B3+C3+G3+H3+J3</f>
        <v>1729.2739999999994</v>
      </c>
      <c r="M3" s="43"/>
    </row>
    <row r="4" spans="1:13" ht="21.6" customHeight="1" x14ac:dyDescent="0.25">
      <c r="A4" s="36">
        <v>4</v>
      </c>
      <c r="B4" s="4">
        <v>300</v>
      </c>
      <c r="C4" s="6">
        <v>800</v>
      </c>
      <c r="D4" s="79">
        <v>0</v>
      </c>
      <c r="E4" s="79">
        <v>0</v>
      </c>
      <c r="F4" s="139">
        <v>0</v>
      </c>
      <c r="G4" s="133">
        <f t="shared" ref="G4:G11" si="1">F4*59</f>
        <v>0</v>
      </c>
      <c r="H4" s="134">
        <v>0</v>
      </c>
      <c r="I4" s="70">
        <v>2</v>
      </c>
      <c r="J4" s="117">
        <f t="shared" ref="J4:J17" si="2">I4*78</f>
        <v>156</v>
      </c>
      <c r="K4" s="51">
        <f t="shared" ref="K4:K17" si="3">B4+C4+G4+H4+J4</f>
        <v>1256</v>
      </c>
    </row>
    <row r="5" spans="1:13" ht="27.95" customHeight="1" x14ac:dyDescent="0.25">
      <c r="A5" s="16" t="s">
        <v>8</v>
      </c>
      <c r="B5" s="72">
        <v>300</v>
      </c>
      <c r="C5" s="69">
        <v>1500</v>
      </c>
      <c r="D5" s="78">
        <v>221</v>
      </c>
      <c r="E5" s="78">
        <v>226.5</v>
      </c>
      <c r="F5" s="83">
        <f t="shared" si="0"/>
        <v>5.5</v>
      </c>
      <c r="G5" s="100">
        <f t="shared" ref="G5:G10" si="4">F5*55.17+25.24</f>
        <v>328.67500000000001</v>
      </c>
      <c r="H5" s="105">
        <v>37</v>
      </c>
      <c r="I5" s="70">
        <v>2</v>
      </c>
      <c r="J5" s="117">
        <f t="shared" si="2"/>
        <v>156</v>
      </c>
      <c r="K5" s="51">
        <f t="shared" si="3"/>
        <v>2321.6750000000002</v>
      </c>
    </row>
    <row r="6" spans="1:13" ht="21.6" customHeight="1" x14ac:dyDescent="0.25">
      <c r="A6" s="16">
        <v>10</v>
      </c>
      <c r="B6" s="4">
        <v>300</v>
      </c>
      <c r="C6" s="6">
        <v>1200</v>
      </c>
      <c r="D6" s="78">
        <v>13.4</v>
      </c>
      <c r="E6" s="78">
        <v>13.4</v>
      </c>
      <c r="F6" s="59">
        <f t="shared" si="0"/>
        <v>0</v>
      </c>
      <c r="G6" s="100">
        <f t="shared" si="4"/>
        <v>25.24</v>
      </c>
      <c r="H6" s="105">
        <v>37</v>
      </c>
      <c r="I6" s="70">
        <v>3</v>
      </c>
      <c r="J6" s="117">
        <f t="shared" si="2"/>
        <v>234</v>
      </c>
      <c r="K6" s="51">
        <f t="shared" si="3"/>
        <v>1796.24</v>
      </c>
    </row>
    <row r="7" spans="1:13" ht="30" customHeight="1" x14ac:dyDescent="0.25">
      <c r="A7" s="16">
        <v>12</v>
      </c>
      <c r="B7" s="4">
        <v>300</v>
      </c>
      <c r="C7" s="6">
        <v>1200</v>
      </c>
      <c r="D7" s="78">
        <v>45</v>
      </c>
      <c r="E7" s="78">
        <v>46</v>
      </c>
      <c r="F7" s="84">
        <f t="shared" si="0"/>
        <v>1</v>
      </c>
      <c r="G7" s="100">
        <f t="shared" si="4"/>
        <v>80.41</v>
      </c>
      <c r="H7" s="105">
        <v>37</v>
      </c>
      <c r="I7" s="70">
        <v>3</v>
      </c>
      <c r="J7" s="117">
        <f t="shared" si="2"/>
        <v>234</v>
      </c>
      <c r="K7" s="51">
        <f t="shared" si="3"/>
        <v>1851.41</v>
      </c>
    </row>
    <row r="8" spans="1:13" ht="21.6" customHeight="1" x14ac:dyDescent="0.25">
      <c r="A8" s="16">
        <v>14</v>
      </c>
      <c r="B8" s="4">
        <v>300</v>
      </c>
      <c r="C8" s="6">
        <v>1200</v>
      </c>
      <c r="D8" s="78">
        <v>108.601</v>
      </c>
      <c r="E8" s="78">
        <v>148.6</v>
      </c>
      <c r="F8" s="59">
        <f t="shared" si="0"/>
        <v>39.998999999999995</v>
      </c>
      <c r="G8" s="100">
        <f t="shared" si="4"/>
        <v>2231.9848299999994</v>
      </c>
      <c r="H8" s="105">
        <v>37</v>
      </c>
      <c r="I8" s="70">
        <v>2</v>
      </c>
      <c r="J8" s="117">
        <f t="shared" si="2"/>
        <v>156</v>
      </c>
      <c r="K8" s="51">
        <f t="shared" si="3"/>
        <v>3924.9848299999994</v>
      </c>
    </row>
    <row r="9" spans="1:13" ht="21.6" customHeight="1" x14ac:dyDescent="0.25">
      <c r="A9" s="16">
        <v>35</v>
      </c>
      <c r="B9" s="4">
        <v>300</v>
      </c>
      <c r="C9" s="6">
        <v>1200</v>
      </c>
      <c r="D9" s="78">
        <v>163</v>
      </c>
      <c r="E9" s="78">
        <v>196</v>
      </c>
      <c r="F9" s="84">
        <f t="shared" si="0"/>
        <v>33</v>
      </c>
      <c r="G9" s="100">
        <f t="shared" si="4"/>
        <v>1845.8500000000001</v>
      </c>
      <c r="H9" s="146">
        <v>202.51</v>
      </c>
      <c r="I9" s="70"/>
      <c r="J9" s="117">
        <f t="shared" si="2"/>
        <v>0</v>
      </c>
      <c r="K9" s="51">
        <f t="shared" si="3"/>
        <v>3548.3600000000006</v>
      </c>
    </row>
    <row r="10" spans="1:13" ht="21.6" customHeight="1" x14ac:dyDescent="0.25">
      <c r="A10" s="16" t="s">
        <v>9</v>
      </c>
      <c r="B10" s="4">
        <v>300</v>
      </c>
      <c r="C10" s="6">
        <v>1500</v>
      </c>
      <c r="D10" s="78">
        <v>181</v>
      </c>
      <c r="E10" s="78">
        <v>188.4</v>
      </c>
      <c r="F10" s="84">
        <f t="shared" si="0"/>
        <v>7.4000000000000057</v>
      </c>
      <c r="G10" s="100">
        <f t="shared" si="4"/>
        <v>433.49800000000033</v>
      </c>
      <c r="H10" s="105">
        <v>37</v>
      </c>
      <c r="I10" s="70">
        <v>2</v>
      </c>
      <c r="J10" s="117">
        <f t="shared" si="2"/>
        <v>156</v>
      </c>
      <c r="K10" s="51">
        <f t="shared" si="3"/>
        <v>2426.4980000000005</v>
      </c>
    </row>
    <row r="11" spans="1:13" ht="21.6" customHeight="1" x14ac:dyDescent="0.25">
      <c r="A11" s="35">
        <v>40</v>
      </c>
      <c r="B11" s="20">
        <v>0</v>
      </c>
      <c r="C11" s="20">
        <v>0</v>
      </c>
      <c r="D11" s="79">
        <v>0</v>
      </c>
      <c r="E11" s="79">
        <v>0</v>
      </c>
      <c r="F11" s="87">
        <v>0</v>
      </c>
      <c r="G11" s="133">
        <f t="shared" si="1"/>
        <v>0</v>
      </c>
      <c r="H11" s="87">
        <v>0</v>
      </c>
      <c r="I11" s="86"/>
      <c r="J11" s="153">
        <f t="shared" si="2"/>
        <v>0</v>
      </c>
      <c r="K11" s="152">
        <f t="shared" si="3"/>
        <v>0</v>
      </c>
    </row>
    <row r="12" spans="1:13" ht="21.6" customHeight="1" x14ac:dyDescent="0.25">
      <c r="A12" s="16">
        <v>42</v>
      </c>
      <c r="B12" s="4">
        <v>300</v>
      </c>
      <c r="C12" s="6">
        <v>1200</v>
      </c>
      <c r="D12" s="78">
        <v>159</v>
      </c>
      <c r="E12" s="78">
        <v>167.94</v>
      </c>
      <c r="F12" s="84">
        <f t="shared" si="0"/>
        <v>8.9399999999999977</v>
      </c>
      <c r="G12" s="100">
        <f t="shared" ref="G12:G17" si="5">F12*55.17+25.24</f>
        <v>518.45979999999986</v>
      </c>
      <c r="H12" s="105">
        <v>37</v>
      </c>
      <c r="I12" s="70">
        <v>2</v>
      </c>
      <c r="J12" s="117">
        <f t="shared" si="2"/>
        <v>156</v>
      </c>
      <c r="K12" s="51">
        <f t="shared" si="3"/>
        <v>2211.4597999999996</v>
      </c>
    </row>
    <row r="13" spans="1:13" ht="33.6" customHeight="1" x14ac:dyDescent="0.25">
      <c r="A13" s="16">
        <v>44</v>
      </c>
      <c r="B13" s="4">
        <v>300</v>
      </c>
      <c r="C13" s="6">
        <v>1200</v>
      </c>
      <c r="D13" s="78">
        <v>114</v>
      </c>
      <c r="E13" s="78">
        <v>116.2</v>
      </c>
      <c r="F13" s="84">
        <f t="shared" si="0"/>
        <v>2.2000000000000028</v>
      </c>
      <c r="G13" s="100">
        <f t="shared" si="5"/>
        <v>146.61400000000017</v>
      </c>
      <c r="H13" s="105">
        <v>37</v>
      </c>
      <c r="I13" s="70">
        <v>2</v>
      </c>
      <c r="J13" s="117">
        <f t="shared" si="2"/>
        <v>156</v>
      </c>
      <c r="K13" s="51">
        <f t="shared" si="3"/>
        <v>1839.6140000000003</v>
      </c>
    </row>
    <row r="14" spans="1:13" ht="27.6" customHeight="1" x14ac:dyDescent="0.25">
      <c r="A14" s="16">
        <v>46</v>
      </c>
      <c r="B14" s="4">
        <v>300</v>
      </c>
      <c r="C14" s="6">
        <v>1200</v>
      </c>
      <c r="D14" s="78">
        <v>25</v>
      </c>
      <c r="E14" s="78">
        <v>25.1</v>
      </c>
      <c r="F14" s="84">
        <f t="shared" si="0"/>
        <v>0.10000000000000142</v>
      </c>
      <c r="G14" s="100">
        <f t="shared" si="5"/>
        <v>30.757000000000076</v>
      </c>
      <c r="H14" s="105">
        <v>37</v>
      </c>
      <c r="I14" s="70">
        <v>2</v>
      </c>
      <c r="J14" s="117">
        <f t="shared" si="2"/>
        <v>156</v>
      </c>
      <c r="K14" s="51">
        <f t="shared" si="3"/>
        <v>1723.7570000000001</v>
      </c>
    </row>
    <row r="15" spans="1:13" ht="21.6" customHeight="1" x14ac:dyDescent="0.25">
      <c r="A15" s="16">
        <v>48</v>
      </c>
      <c r="B15" s="4">
        <v>300</v>
      </c>
      <c r="C15" s="6">
        <v>1200</v>
      </c>
      <c r="D15" s="78">
        <v>29</v>
      </c>
      <c r="E15" s="78">
        <v>31.9</v>
      </c>
      <c r="F15" s="84">
        <f t="shared" si="0"/>
        <v>2.8999999999999986</v>
      </c>
      <c r="G15" s="100">
        <f t="shared" si="5"/>
        <v>185.23299999999995</v>
      </c>
      <c r="H15" s="105">
        <v>37</v>
      </c>
      <c r="I15" s="70">
        <v>2</v>
      </c>
      <c r="J15" s="117">
        <f t="shared" si="2"/>
        <v>156</v>
      </c>
      <c r="K15" s="51">
        <f t="shared" si="3"/>
        <v>1878.2329999999999</v>
      </c>
    </row>
    <row r="16" spans="1:13" ht="21.6" customHeight="1" x14ac:dyDescent="0.25">
      <c r="A16" s="16">
        <v>50</v>
      </c>
      <c r="B16" s="4">
        <v>300</v>
      </c>
      <c r="C16" s="6">
        <v>1200</v>
      </c>
      <c r="D16" s="78">
        <v>114</v>
      </c>
      <c r="E16" s="78">
        <v>114</v>
      </c>
      <c r="F16" s="84">
        <f t="shared" si="0"/>
        <v>0</v>
      </c>
      <c r="G16" s="100">
        <f t="shared" si="5"/>
        <v>25.24</v>
      </c>
      <c r="H16" s="105">
        <v>37</v>
      </c>
      <c r="I16" s="70">
        <v>5</v>
      </c>
      <c r="J16" s="117">
        <f t="shared" si="2"/>
        <v>390</v>
      </c>
      <c r="K16" s="51">
        <f t="shared" si="3"/>
        <v>1952.24</v>
      </c>
    </row>
    <row r="17" spans="1:11" ht="30.95" customHeight="1" thickBot="1" x14ac:dyDescent="0.3">
      <c r="A17" s="17">
        <v>52</v>
      </c>
      <c r="B17" s="19">
        <v>0</v>
      </c>
      <c r="C17" s="9">
        <v>1200</v>
      </c>
      <c r="D17" s="80">
        <v>10</v>
      </c>
      <c r="E17" s="80">
        <v>10</v>
      </c>
      <c r="F17" s="85">
        <f t="shared" si="0"/>
        <v>0</v>
      </c>
      <c r="G17" s="122">
        <f t="shared" si="5"/>
        <v>25.24</v>
      </c>
      <c r="H17" s="123">
        <v>37</v>
      </c>
      <c r="I17" s="73">
        <v>2</v>
      </c>
      <c r="J17" s="118">
        <f t="shared" si="2"/>
        <v>156</v>
      </c>
      <c r="K17" s="52">
        <f t="shared" si="3"/>
        <v>1418.24</v>
      </c>
    </row>
    <row r="18" spans="1:11" x14ac:dyDescent="0.25">
      <c r="A18" s="13"/>
      <c r="H18" s="38"/>
      <c r="I18" s="38"/>
      <c r="J18" s="38"/>
      <c r="K18" s="38"/>
    </row>
    <row r="21" spans="1:11" ht="14.45" customHeight="1" x14ac:dyDescent="0.25"/>
    <row r="23" spans="1:11" x14ac:dyDescent="0.25">
      <c r="A23" s="2"/>
      <c r="F23" s="2"/>
    </row>
    <row r="24" spans="1:11" ht="14.45" customHeight="1" x14ac:dyDescent="0.25">
      <c r="A24" s="2"/>
    </row>
    <row r="25" spans="1:11" x14ac:dyDescent="0.25">
      <c r="A25" s="63"/>
    </row>
    <row r="26" spans="1:11" x14ac:dyDescent="0.25">
      <c r="A26" s="2"/>
    </row>
  </sheetData>
  <mergeCells count="3">
    <mergeCell ref="A1:C1"/>
    <mergeCell ref="D1:G1"/>
    <mergeCell ref="H1:L1"/>
  </mergeCells>
  <pageMargins left="0.70866141732283472" right="0.70866141732283472" top="0.78740157480314965" bottom="0.78740157480314965" header="0.31496062992125984" footer="0.31496062992125984"/>
  <pageSetup paperSize="9" scale="85" orientation="portrait" r:id="rId1"/>
  <headerFooter>
    <oddHeader>&amp;L&amp;"-,Tučné"&amp;12č&amp;11íslo účtu u FIO banky: 2002127493/2010
variabilní symbol: číslo zahrádky &amp;C&amp;"-,Tučné"Platby za rok 2025&amp;"-,Obyčejné"
&amp;KFF0000uhraďte do 31.5.2026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941C2-3152-4CC1-9B98-9D435F7472BA}">
  <sheetPr>
    <tabColor rgb="FF00B050"/>
  </sheetPr>
  <dimension ref="A1:M27"/>
  <sheetViews>
    <sheetView view="pageLayout" zoomScaleNormal="100" workbookViewId="0">
      <selection activeCell="N22" sqref="N22"/>
    </sheetView>
  </sheetViews>
  <sheetFormatPr defaultRowHeight="15" x14ac:dyDescent="0.25"/>
  <cols>
    <col min="1" max="1" width="9.42578125" customWidth="1"/>
    <col min="2" max="2" width="7.28515625" bestFit="1" customWidth="1"/>
    <col min="6" max="6" width="8.42578125" bestFit="1" customWidth="1"/>
    <col min="7" max="7" width="11.85546875" bestFit="1" customWidth="1"/>
    <col min="8" max="8" width="6.42578125" bestFit="1" customWidth="1"/>
    <col min="9" max="10" width="6.42578125" customWidth="1"/>
    <col min="11" max="11" width="9.5703125" bestFit="1" customWidth="1"/>
  </cols>
  <sheetData>
    <row r="1" spans="1:13" ht="28.35" customHeight="1" thickBot="1" x14ac:dyDescent="0.3">
      <c r="A1" s="48" t="s">
        <v>15</v>
      </c>
      <c r="B1" s="68" t="s">
        <v>3</v>
      </c>
      <c r="C1" s="68" t="s">
        <v>4</v>
      </c>
      <c r="D1" s="47" t="s">
        <v>0</v>
      </c>
      <c r="E1" s="47" t="s">
        <v>1</v>
      </c>
      <c r="F1" s="91" t="s">
        <v>2</v>
      </c>
      <c r="G1" s="96" t="s">
        <v>21</v>
      </c>
      <c r="H1" s="62" t="s">
        <v>5</v>
      </c>
      <c r="I1" s="75" t="s">
        <v>18</v>
      </c>
      <c r="J1" s="76" t="s">
        <v>19</v>
      </c>
      <c r="K1" s="49" t="s">
        <v>20</v>
      </c>
    </row>
    <row r="2" spans="1:13" ht="24.6" customHeight="1" x14ac:dyDescent="0.25">
      <c r="A2" s="90">
        <v>37</v>
      </c>
      <c r="B2" s="22">
        <v>0</v>
      </c>
      <c r="C2" s="4">
        <v>800</v>
      </c>
      <c r="D2" s="87">
        <v>0</v>
      </c>
      <c r="E2" s="87">
        <v>0</v>
      </c>
      <c r="F2" s="140">
        <v>0</v>
      </c>
      <c r="G2" s="133">
        <f>F2*59</f>
        <v>0</v>
      </c>
      <c r="H2" s="141">
        <v>0</v>
      </c>
      <c r="I2" s="71">
        <v>2</v>
      </c>
      <c r="J2" s="142">
        <f>I2*78</f>
        <v>156</v>
      </c>
      <c r="K2" s="51">
        <f>B2+C2+G2+H2+J2</f>
        <v>956</v>
      </c>
      <c r="M2" s="43"/>
    </row>
    <row r="3" spans="1:13" ht="21.6" customHeight="1" x14ac:dyDescent="0.25">
      <c r="A3" s="21">
        <v>39</v>
      </c>
      <c r="B3" s="6">
        <v>300</v>
      </c>
      <c r="C3" s="6">
        <v>1200</v>
      </c>
      <c r="D3" s="78">
        <v>83.35</v>
      </c>
      <c r="E3" s="78">
        <v>85.5</v>
      </c>
      <c r="F3" s="41">
        <f t="shared" ref="F3:F18" si="0">E3-D3</f>
        <v>2.1500000000000057</v>
      </c>
      <c r="G3" s="100">
        <f t="shared" ref="G3:G18" si="1">F3*55.17+25.24</f>
        <v>143.85550000000032</v>
      </c>
      <c r="H3" s="44">
        <v>37</v>
      </c>
      <c r="I3" s="70">
        <v>5</v>
      </c>
      <c r="J3" s="142">
        <f t="shared" ref="J3:J18" si="2">I3*78</f>
        <v>390</v>
      </c>
      <c r="K3" s="51">
        <f t="shared" ref="K3:K18" si="3">B3+C3+G3+H3+J3</f>
        <v>2070.8555000000006</v>
      </c>
    </row>
    <row r="4" spans="1:13" ht="30.6" customHeight="1" x14ac:dyDescent="0.25">
      <c r="A4" s="16" t="s">
        <v>12</v>
      </c>
      <c r="B4" s="6">
        <v>300</v>
      </c>
      <c r="C4" s="6">
        <v>1500</v>
      </c>
      <c r="D4" s="78">
        <v>155</v>
      </c>
      <c r="E4" s="78">
        <v>155</v>
      </c>
      <c r="F4" s="41">
        <f t="shared" si="0"/>
        <v>0</v>
      </c>
      <c r="G4" s="100">
        <f t="shared" si="1"/>
        <v>25.24</v>
      </c>
      <c r="H4" s="44">
        <v>37</v>
      </c>
      <c r="I4" s="70">
        <v>2</v>
      </c>
      <c r="J4" s="142">
        <f t="shared" si="2"/>
        <v>156</v>
      </c>
      <c r="K4" s="51">
        <f t="shared" si="3"/>
        <v>2018.24</v>
      </c>
    </row>
    <row r="5" spans="1:13" ht="27" customHeight="1" x14ac:dyDescent="0.25">
      <c r="A5" s="16">
        <v>43</v>
      </c>
      <c r="B5" s="6">
        <v>300</v>
      </c>
      <c r="C5" s="6">
        <v>1200</v>
      </c>
      <c r="D5" s="78">
        <v>86</v>
      </c>
      <c r="E5" s="78">
        <v>90.9</v>
      </c>
      <c r="F5" s="41">
        <f t="shared" si="0"/>
        <v>4.9000000000000057</v>
      </c>
      <c r="G5" s="100">
        <f t="shared" si="1"/>
        <v>295.57300000000032</v>
      </c>
      <c r="H5" s="44">
        <v>37</v>
      </c>
      <c r="I5" s="70">
        <v>2</v>
      </c>
      <c r="J5" s="142">
        <f t="shared" si="2"/>
        <v>156</v>
      </c>
      <c r="K5" s="51">
        <f t="shared" si="3"/>
        <v>1988.5730000000003</v>
      </c>
    </row>
    <row r="6" spans="1:13" ht="21.6" customHeight="1" x14ac:dyDescent="0.25">
      <c r="A6" s="16">
        <v>45</v>
      </c>
      <c r="B6" s="6">
        <v>300</v>
      </c>
      <c r="C6" s="6">
        <v>1200</v>
      </c>
      <c r="D6" s="78">
        <v>337</v>
      </c>
      <c r="E6" s="78">
        <v>351</v>
      </c>
      <c r="F6" s="41">
        <f t="shared" si="0"/>
        <v>14</v>
      </c>
      <c r="G6" s="100">
        <f t="shared" si="1"/>
        <v>797.62</v>
      </c>
      <c r="H6" s="44">
        <v>37</v>
      </c>
      <c r="I6" s="70">
        <v>2</v>
      </c>
      <c r="J6" s="142">
        <f t="shared" si="2"/>
        <v>156</v>
      </c>
      <c r="K6" s="51">
        <f t="shared" si="3"/>
        <v>2490.62</v>
      </c>
    </row>
    <row r="7" spans="1:13" ht="27.6" customHeight="1" x14ac:dyDescent="0.25">
      <c r="A7" s="16">
        <v>47</v>
      </c>
      <c r="B7" s="6">
        <v>300</v>
      </c>
      <c r="C7" s="6">
        <v>1200</v>
      </c>
      <c r="D7" s="78">
        <v>177</v>
      </c>
      <c r="E7" s="78">
        <v>178.1</v>
      </c>
      <c r="F7" s="41">
        <f t="shared" si="0"/>
        <v>1.0999999999999943</v>
      </c>
      <c r="G7" s="100">
        <f t="shared" si="1"/>
        <v>85.92699999999968</v>
      </c>
      <c r="H7" s="44">
        <v>37</v>
      </c>
      <c r="I7" s="70">
        <v>3</v>
      </c>
      <c r="J7" s="142">
        <f t="shared" si="2"/>
        <v>234</v>
      </c>
      <c r="K7" s="51">
        <f t="shared" si="3"/>
        <v>1856.9269999999997</v>
      </c>
    </row>
    <row r="8" spans="1:13" ht="21.6" customHeight="1" x14ac:dyDescent="0.25">
      <c r="A8" s="16">
        <v>49</v>
      </c>
      <c r="B8" s="6">
        <v>300</v>
      </c>
      <c r="C8" s="6">
        <v>1200</v>
      </c>
      <c r="D8" s="78">
        <v>214</v>
      </c>
      <c r="E8" s="78">
        <v>214</v>
      </c>
      <c r="F8" s="41">
        <f t="shared" si="0"/>
        <v>0</v>
      </c>
      <c r="G8" s="100">
        <f t="shared" si="1"/>
        <v>25.24</v>
      </c>
      <c r="H8" s="44">
        <v>37</v>
      </c>
      <c r="I8" s="70">
        <v>2</v>
      </c>
      <c r="J8" s="142">
        <f t="shared" si="2"/>
        <v>156</v>
      </c>
      <c r="K8" s="51">
        <f t="shared" si="3"/>
        <v>1718.24</v>
      </c>
    </row>
    <row r="9" spans="1:13" ht="21.6" customHeight="1" x14ac:dyDescent="0.25">
      <c r="A9" s="16">
        <v>51</v>
      </c>
      <c r="B9" s="6">
        <v>300</v>
      </c>
      <c r="C9" s="6">
        <v>1200</v>
      </c>
      <c r="D9" s="78">
        <v>237</v>
      </c>
      <c r="E9" s="78">
        <v>251</v>
      </c>
      <c r="F9" s="41">
        <f t="shared" si="0"/>
        <v>14</v>
      </c>
      <c r="G9" s="100">
        <f t="shared" si="1"/>
        <v>797.62</v>
      </c>
      <c r="H9" s="44">
        <v>37</v>
      </c>
      <c r="I9" s="70">
        <v>2</v>
      </c>
      <c r="J9" s="142">
        <f t="shared" si="2"/>
        <v>156</v>
      </c>
      <c r="K9" s="51">
        <f t="shared" si="3"/>
        <v>2490.62</v>
      </c>
    </row>
    <row r="10" spans="1:13" ht="21.6" customHeight="1" x14ac:dyDescent="0.25">
      <c r="A10" s="16">
        <v>82</v>
      </c>
      <c r="B10" s="37">
        <v>300</v>
      </c>
      <c r="C10" s="6">
        <v>1200</v>
      </c>
      <c r="D10" s="78">
        <v>8</v>
      </c>
      <c r="E10" s="78">
        <v>8.6</v>
      </c>
      <c r="F10" s="41">
        <f t="shared" si="0"/>
        <v>0.59999999999999964</v>
      </c>
      <c r="G10" s="100">
        <f t="shared" si="1"/>
        <v>58.341999999999985</v>
      </c>
      <c r="H10" s="44">
        <v>37</v>
      </c>
      <c r="I10" s="70">
        <v>2</v>
      </c>
      <c r="J10" s="142">
        <f t="shared" si="2"/>
        <v>156</v>
      </c>
      <c r="K10" s="51">
        <f t="shared" si="3"/>
        <v>1751.3420000000001</v>
      </c>
    </row>
    <row r="11" spans="1:13" ht="26.45" customHeight="1" x14ac:dyDescent="0.25">
      <c r="A11" s="16">
        <v>83</v>
      </c>
      <c r="B11" s="6">
        <v>300</v>
      </c>
      <c r="C11" s="6">
        <v>1200</v>
      </c>
      <c r="D11" s="78">
        <v>429.5</v>
      </c>
      <c r="E11" s="78">
        <v>434</v>
      </c>
      <c r="F11" s="41">
        <f t="shared" si="0"/>
        <v>4.5</v>
      </c>
      <c r="G11" s="100">
        <f t="shared" si="1"/>
        <v>273.505</v>
      </c>
      <c r="H11" s="44">
        <v>37</v>
      </c>
      <c r="I11" s="70">
        <v>2</v>
      </c>
      <c r="J11" s="142">
        <f t="shared" si="2"/>
        <v>156</v>
      </c>
      <c r="K11" s="51">
        <f t="shared" si="3"/>
        <v>1966.5050000000001</v>
      </c>
    </row>
    <row r="12" spans="1:13" ht="30.95" customHeight="1" x14ac:dyDescent="0.25">
      <c r="A12" s="16">
        <v>84</v>
      </c>
      <c r="B12" s="6">
        <v>300</v>
      </c>
      <c r="C12" s="6">
        <v>1200</v>
      </c>
      <c r="D12" s="78">
        <v>60</v>
      </c>
      <c r="E12" s="78">
        <v>61</v>
      </c>
      <c r="F12" s="41">
        <f t="shared" si="0"/>
        <v>1</v>
      </c>
      <c r="G12" s="100">
        <f t="shared" si="1"/>
        <v>80.41</v>
      </c>
      <c r="H12" s="44">
        <v>37</v>
      </c>
      <c r="I12" s="70">
        <v>4</v>
      </c>
      <c r="J12" s="142">
        <f t="shared" si="2"/>
        <v>312</v>
      </c>
      <c r="K12" s="51">
        <f t="shared" si="3"/>
        <v>1929.41</v>
      </c>
    </row>
    <row r="13" spans="1:13" ht="21.6" customHeight="1" x14ac:dyDescent="0.25">
      <c r="A13" s="16">
        <v>85</v>
      </c>
      <c r="B13" s="6">
        <v>300</v>
      </c>
      <c r="C13" s="6">
        <v>1200</v>
      </c>
      <c r="D13" s="78">
        <v>0.47</v>
      </c>
      <c r="E13" s="78">
        <v>0.6</v>
      </c>
      <c r="F13" s="41">
        <f t="shared" si="0"/>
        <v>0.13</v>
      </c>
      <c r="G13" s="100">
        <f t="shared" si="1"/>
        <v>32.412099999999995</v>
      </c>
      <c r="H13" s="44">
        <v>37</v>
      </c>
      <c r="I13" s="70">
        <v>2</v>
      </c>
      <c r="J13" s="142">
        <f t="shared" si="2"/>
        <v>156</v>
      </c>
      <c r="K13" s="51">
        <f t="shared" si="3"/>
        <v>1725.4121</v>
      </c>
    </row>
    <row r="14" spans="1:13" ht="24.95" customHeight="1" x14ac:dyDescent="0.25">
      <c r="A14" s="16">
        <v>86</v>
      </c>
      <c r="B14" s="6">
        <v>300</v>
      </c>
      <c r="C14" s="6">
        <v>1200</v>
      </c>
      <c r="D14" s="78">
        <v>218</v>
      </c>
      <c r="E14" s="78">
        <v>230</v>
      </c>
      <c r="F14" s="41">
        <f t="shared" si="0"/>
        <v>12</v>
      </c>
      <c r="G14" s="100">
        <f t="shared" si="1"/>
        <v>687.28</v>
      </c>
      <c r="H14" s="44">
        <v>37</v>
      </c>
      <c r="I14" s="70">
        <v>2</v>
      </c>
      <c r="J14" s="142">
        <f t="shared" si="2"/>
        <v>156</v>
      </c>
      <c r="K14" s="51">
        <f t="shared" si="3"/>
        <v>2380.2799999999997</v>
      </c>
    </row>
    <row r="15" spans="1:13" ht="21.6" customHeight="1" x14ac:dyDescent="0.25">
      <c r="A15" s="16" t="s">
        <v>10</v>
      </c>
      <c r="B15" s="6">
        <v>300</v>
      </c>
      <c r="C15" s="6">
        <v>1200</v>
      </c>
      <c r="D15" s="78">
        <v>228.5</v>
      </c>
      <c r="E15" s="78">
        <v>246</v>
      </c>
      <c r="F15" s="41">
        <f t="shared" si="0"/>
        <v>17.5</v>
      </c>
      <c r="G15" s="100">
        <f t="shared" si="1"/>
        <v>990.71500000000003</v>
      </c>
      <c r="H15" s="44">
        <v>37</v>
      </c>
      <c r="I15" s="70">
        <v>2</v>
      </c>
      <c r="J15" s="142">
        <f t="shared" si="2"/>
        <v>156</v>
      </c>
      <c r="K15" s="51">
        <f t="shared" si="3"/>
        <v>2683.7150000000001</v>
      </c>
    </row>
    <row r="16" spans="1:13" ht="21.6" customHeight="1" x14ac:dyDescent="0.25">
      <c r="A16" s="16">
        <v>87</v>
      </c>
      <c r="B16" s="6">
        <v>300</v>
      </c>
      <c r="C16" s="6">
        <v>1200</v>
      </c>
      <c r="D16" s="78">
        <v>62</v>
      </c>
      <c r="E16" s="78">
        <v>75</v>
      </c>
      <c r="F16" s="41">
        <f t="shared" si="0"/>
        <v>13</v>
      </c>
      <c r="G16" s="100">
        <f t="shared" si="1"/>
        <v>742.45</v>
      </c>
      <c r="H16" s="44">
        <v>37</v>
      </c>
      <c r="I16" s="70">
        <v>2</v>
      </c>
      <c r="J16" s="142">
        <f t="shared" si="2"/>
        <v>156</v>
      </c>
      <c r="K16" s="51">
        <f t="shared" si="3"/>
        <v>2435.4499999999998</v>
      </c>
    </row>
    <row r="17" spans="1:11" ht="29.45" customHeight="1" x14ac:dyDescent="0.25">
      <c r="A17" s="16">
        <v>81</v>
      </c>
      <c r="B17" s="6">
        <v>300</v>
      </c>
      <c r="C17" s="6">
        <v>1200</v>
      </c>
      <c r="D17" s="78">
        <v>255</v>
      </c>
      <c r="E17" s="78">
        <v>257.5</v>
      </c>
      <c r="F17" s="41">
        <f t="shared" si="0"/>
        <v>2.5</v>
      </c>
      <c r="G17" s="100">
        <f t="shared" si="1"/>
        <v>163.16500000000002</v>
      </c>
      <c r="H17" s="44">
        <v>37</v>
      </c>
      <c r="I17" s="70">
        <v>2</v>
      </c>
      <c r="J17" s="142">
        <f t="shared" si="2"/>
        <v>156</v>
      </c>
      <c r="K17" s="51">
        <f t="shared" si="3"/>
        <v>1856.165</v>
      </c>
    </row>
    <row r="18" spans="1:11" ht="21.6" customHeight="1" thickBot="1" x14ac:dyDescent="0.3">
      <c r="A18" s="17" t="s">
        <v>11</v>
      </c>
      <c r="B18" s="9">
        <v>300</v>
      </c>
      <c r="C18" s="9">
        <v>1200</v>
      </c>
      <c r="D18" s="80">
        <v>30.678999999999998</v>
      </c>
      <c r="E18" s="80">
        <v>31.7</v>
      </c>
      <c r="F18" s="88">
        <f t="shared" si="0"/>
        <v>1.0210000000000008</v>
      </c>
      <c r="G18" s="122">
        <f t="shared" si="1"/>
        <v>81.568570000000051</v>
      </c>
      <c r="H18" s="156">
        <v>37</v>
      </c>
      <c r="I18" s="73">
        <v>2</v>
      </c>
      <c r="J18" s="143">
        <f t="shared" si="2"/>
        <v>156</v>
      </c>
      <c r="K18" s="52">
        <f t="shared" si="3"/>
        <v>1774.5685700000001</v>
      </c>
    </row>
    <row r="19" spans="1:11" x14ac:dyDescent="0.25">
      <c r="A19" s="13"/>
      <c r="H19" s="38"/>
      <c r="I19" s="38"/>
      <c r="J19" s="38"/>
      <c r="K19" s="38"/>
    </row>
    <row r="22" spans="1:11" ht="14.45" customHeight="1" x14ac:dyDescent="0.25"/>
    <row r="24" spans="1:11" x14ac:dyDescent="0.25">
      <c r="A24" s="2"/>
      <c r="F24" s="2"/>
    </row>
    <row r="25" spans="1:11" ht="14.45" customHeight="1" x14ac:dyDescent="0.25">
      <c r="A25" s="2"/>
    </row>
    <row r="26" spans="1:11" x14ac:dyDescent="0.25">
      <c r="A26" s="63"/>
    </row>
    <row r="27" spans="1:11" x14ac:dyDescent="0.25">
      <c r="A27" s="2"/>
    </row>
  </sheetData>
  <pageMargins left="0.70866141732283461" right="0.70866141732283461" top="0.78740157480314965" bottom="0.78740157480314965" header="0.31496062992125984" footer="0.31496062992125984"/>
  <pageSetup paperSize="9" orientation="landscape" r:id="rId1"/>
  <headerFooter>
    <oddHeader xml:space="preserve">&amp;L&amp;"-,Tučné"&amp;12PLATBY ZA ROK 2025&amp;"-,Obyčejné"&amp;11
www. zahradkari.cz/zo/drahovicekrokova/    
&amp;C&amp;"-,Tučné"&amp;12&amp;KFF0000platbu uhraďte do 31.5.2026&amp;"-,Obyčejné"&amp;K01+000
&amp;Rčíslo účtu u FIO banky: 2002127493/2010
variabilní symbol: číslo zahrádky  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5D9AA-1861-4C8C-B483-F0ECA8B2899A}">
  <sheetPr>
    <tabColor rgb="FF00B050"/>
  </sheetPr>
  <dimension ref="A1:K20"/>
  <sheetViews>
    <sheetView view="pageLayout" zoomScaleNormal="100" workbookViewId="0">
      <selection activeCell="J29" sqref="J29"/>
    </sheetView>
  </sheetViews>
  <sheetFormatPr defaultRowHeight="15" x14ac:dyDescent="0.25"/>
  <cols>
    <col min="1" max="1" width="9.7109375" customWidth="1"/>
    <col min="2" max="2" width="7.28515625" bestFit="1" customWidth="1"/>
    <col min="6" max="6" width="8.42578125" bestFit="1" customWidth="1"/>
    <col min="7" max="7" width="11.85546875" bestFit="1" customWidth="1"/>
    <col min="8" max="8" width="6.42578125" bestFit="1" customWidth="1"/>
    <col min="9" max="10" width="6.42578125" customWidth="1"/>
  </cols>
  <sheetData>
    <row r="1" spans="1:11" ht="28.35" customHeight="1" thickBot="1" x14ac:dyDescent="0.3">
      <c r="A1" s="48" t="s">
        <v>15</v>
      </c>
      <c r="B1" s="68" t="s">
        <v>3</v>
      </c>
      <c r="C1" s="68" t="s">
        <v>4</v>
      </c>
      <c r="D1" s="47" t="s">
        <v>0</v>
      </c>
      <c r="E1" s="47" t="s">
        <v>1</v>
      </c>
      <c r="F1" s="47" t="s">
        <v>2</v>
      </c>
      <c r="G1" s="96" t="s">
        <v>21</v>
      </c>
      <c r="H1" s="68" t="s">
        <v>5</v>
      </c>
      <c r="I1" s="75" t="s">
        <v>18</v>
      </c>
      <c r="J1" s="76" t="s">
        <v>19</v>
      </c>
      <c r="K1" s="50" t="s">
        <v>20</v>
      </c>
    </row>
    <row r="2" spans="1:11" ht="15.75" x14ac:dyDescent="0.25">
      <c r="A2" s="45">
        <v>1</v>
      </c>
      <c r="B2" s="4">
        <v>300</v>
      </c>
      <c r="C2" s="4">
        <v>1200</v>
      </c>
      <c r="D2" s="77">
        <v>99.6</v>
      </c>
      <c r="E2" s="77">
        <v>103.3</v>
      </c>
      <c r="F2" s="83">
        <f t="shared" ref="F2:F10" si="0">E2-D2</f>
        <v>3.7000000000000028</v>
      </c>
      <c r="G2" s="100">
        <f>F2*55.17+25.24</f>
        <v>229.36900000000017</v>
      </c>
      <c r="H2" s="7">
        <v>37</v>
      </c>
      <c r="I2" s="71">
        <v>2</v>
      </c>
      <c r="J2" s="130">
        <f t="shared" ref="J2:J10" si="1">I2*78</f>
        <v>156</v>
      </c>
      <c r="K2" s="53">
        <f>B2+C2+G2+H2+J2</f>
        <v>1922.3690000000001</v>
      </c>
    </row>
    <row r="3" spans="1:11" ht="21.6" customHeight="1" x14ac:dyDescent="0.25">
      <c r="A3" s="45">
        <v>3</v>
      </c>
      <c r="B3" s="60"/>
      <c r="C3" s="37"/>
      <c r="D3" s="78">
        <v>38</v>
      </c>
      <c r="E3" s="78">
        <v>38</v>
      </c>
      <c r="F3" s="83">
        <f t="shared" si="0"/>
        <v>0</v>
      </c>
      <c r="G3" s="100">
        <f t="shared" ref="G3:G5" si="2">F3*55.17+25.24</f>
        <v>25.24</v>
      </c>
      <c r="H3" s="7">
        <v>37</v>
      </c>
      <c r="I3" s="70">
        <v>2</v>
      </c>
      <c r="J3" s="130">
        <f t="shared" si="1"/>
        <v>156</v>
      </c>
      <c r="K3" s="53">
        <f t="shared" ref="K3:K10" si="3">B3+C3+G3+H3+J3</f>
        <v>218.24</v>
      </c>
    </row>
    <row r="4" spans="1:11" ht="21.6" customHeight="1" x14ac:dyDescent="0.25">
      <c r="A4" s="45"/>
      <c r="B4" s="4">
        <v>300</v>
      </c>
      <c r="C4" s="6">
        <v>1200</v>
      </c>
      <c r="D4" s="78">
        <v>11.3</v>
      </c>
      <c r="E4" s="78">
        <v>12.3</v>
      </c>
      <c r="F4" s="83">
        <f t="shared" si="0"/>
        <v>1</v>
      </c>
      <c r="G4" s="100">
        <f t="shared" si="2"/>
        <v>80.41</v>
      </c>
      <c r="H4" s="7">
        <v>37</v>
      </c>
      <c r="I4" s="61"/>
      <c r="J4" s="130">
        <f t="shared" si="1"/>
        <v>0</v>
      </c>
      <c r="K4" s="53">
        <f t="shared" si="3"/>
        <v>1617.41</v>
      </c>
    </row>
    <row r="5" spans="1:11" ht="15.75" x14ac:dyDescent="0.25">
      <c r="A5" s="45">
        <v>5</v>
      </c>
      <c r="B5" s="4">
        <v>300</v>
      </c>
      <c r="C5" s="6">
        <v>1200</v>
      </c>
      <c r="D5" s="78">
        <v>341</v>
      </c>
      <c r="E5" s="78">
        <v>350</v>
      </c>
      <c r="F5" s="83">
        <f t="shared" si="0"/>
        <v>9</v>
      </c>
      <c r="G5" s="100">
        <f t="shared" si="2"/>
        <v>521.77</v>
      </c>
      <c r="H5" s="7">
        <v>37</v>
      </c>
      <c r="I5" s="70">
        <v>2</v>
      </c>
      <c r="J5" s="130">
        <f t="shared" si="1"/>
        <v>156</v>
      </c>
      <c r="K5" s="53">
        <f t="shared" si="3"/>
        <v>2214.77</v>
      </c>
    </row>
    <row r="6" spans="1:11" ht="15.75" x14ac:dyDescent="0.25">
      <c r="A6" s="35">
        <v>7</v>
      </c>
      <c r="B6" s="4">
        <v>300</v>
      </c>
      <c r="C6" s="6">
        <v>800</v>
      </c>
      <c r="D6" s="66">
        <v>0</v>
      </c>
      <c r="E6" s="79">
        <v>0</v>
      </c>
      <c r="F6" s="139">
        <v>0</v>
      </c>
      <c r="G6" s="144">
        <f t="shared" ref="G6" si="4">F6*59</f>
        <v>0</v>
      </c>
      <c r="H6" s="79">
        <v>0</v>
      </c>
      <c r="I6" s="70"/>
      <c r="J6" s="130">
        <f t="shared" si="1"/>
        <v>0</v>
      </c>
      <c r="K6" s="53">
        <f t="shared" si="3"/>
        <v>1100</v>
      </c>
    </row>
    <row r="7" spans="1:11" ht="15.75" x14ac:dyDescent="0.25">
      <c r="A7" s="45">
        <v>9</v>
      </c>
      <c r="B7" s="4">
        <v>300</v>
      </c>
      <c r="C7" s="6">
        <v>1200</v>
      </c>
      <c r="D7" s="78">
        <v>22.2</v>
      </c>
      <c r="E7" s="78">
        <v>24.4</v>
      </c>
      <c r="F7" s="83">
        <f t="shared" si="0"/>
        <v>2.1999999999999993</v>
      </c>
      <c r="G7" s="100">
        <f t="shared" ref="G7:G10" si="5">F7*55.17+25.24</f>
        <v>146.61399999999998</v>
      </c>
      <c r="H7" s="7">
        <v>37</v>
      </c>
      <c r="I7" s="70">
        <v>2</v>
      </c>
      <c r="J7" s="130">
        <f t="shared" si="1"/>
        <v>156</v>
      </c>
      <c r="K7" s="53">
        <f t="shared" si="3"/>
        <v>1839.614</v>
      </c>
    </row>
    <row r="8" spans="1:11" ht="15.75" x14ac:dyDescent="0.25">
      <c r="A8" s="45">
        <v>11</v>
      </c>
      <c r="B8" s="4">
        <v>300</v>
      </c>
      <c r="C8" s="6">
        <v>1200</v>
      </c>
      <c r="D8" s="78">
        <v>71</v>
      </c>
      <c r="E8" s="78">
        <v>75.89</v>
      </c>
      <c r="F8" s="83">
        <f t="shared" si="0"/>
        <v>4.8900000000000006</v>
      </c>
      <c r="G8" s="100">
        <f t="shared" si="5"/>
        <v>295.02130000000005</v>
      </c>
      <c r="H8" s="7">
        <v>37</v>
      </c>
      <c r="I8" s="70">
        <v>2</v>
      </c>
      <c r="J8" s="130">
        <f t="shared" si="1"/>
        <v>156</v>
      </c>
      <c r="K8" s="53">
        <f t="shared" si="3"/>
        <v>1988.0213000000001</v>
      </c>
    </row>
    <row r="9" spans="1:11" ht="15.75" x14ac:dyDescent="0.25">
      <c r="A9" s="45">
        <v>13</v>
      </c>
      <c r="B9" s="4">
        <v>300</v>
      </c>
      <c r="C9" s="6">
        <v>1200</v>
      </c>
      <c r="D9" s="78">
        <v>113</v>
      </c>
      <c r="E9" s="78">
        <v>116.8</v>
      </c>
      <c r="F9" s="83">
        <f t="shared" si="0"/>
        <v>3.7999999999999972</v>
      </c>
      <c r="G9" s="100">
        <f t="shared" si="5"/>
        <v>234.88599999999985</v>
      </c>
      <c r="H9" s="7">
        <v>37</v>
      </c>
      <c r="I9" s="70">
        <v>3</v>
      </c>
      <c r="J9" s="130">
        <f t="shared" si="1"/>
        <v>234</v>
      </c>
      <c r="K9" s="53">
        <f t="shared" si="3"/>
        <v>2005.886</v>
      </c>
    </row>
    <row r="10" spans="1:11" ht="16.5" thickBot="1" x14ac:dyDescent="0.3">
      <c r="A10" s="46">
        <v>15</v>
      </c>
      <c r="B10" s="23">
        <v>300</v>
      </c>
      <c r="C10" s="9">
        <v>1200</v>
      </c>
      <c r="D10" s="80">
        <v>6</v>
      </c>
      <c r="E10" s="80">
        <v>6</v>
      </c>
      <c r="F10" s="89">
        <f t="shared" si="0"/>
        <v>0</v>
      </c>
      <c r="G10" s="122">
        <f t="shared" si="5"/>
        <v>25.24</v>
      </c>
      <c r="H10" s="11">
        <v>37</v>
      </c>
      <c r="I10" s="73">
        <v>2</v>
      </c>
      <c r="J10" s="131">
        <f t="shared" si="1"/>
        <v>156</v>
      </c>
      <c r="K10" s="54">
        <f t="shared" si="3"/>
        <v>1718.24</v>
      </c>
    </row>
    <row r="11" spans="1:11" ht="14.45" customHeight="1" x14ac:dyDescent="0.25">
      <c r="A11" s="13"/>
      <c r="H11" s="38"/>
      <c r="I11" s="38"/>
      <c r="J11" s="38"/>
      <c r="K11" s="38"/>
    </row>
    <row r="12" spans="1:11" ht="14.45" customHeight="1" x14ac:dyDescent="0.25"/>
    <row r="13" spans="1:11" ht="14.45" customHeight="1" x14ac:dyDescent="0.25"/>
    <row r="14" spans="1:11" ht="14.45" customHeight="1" x14ac:dyDescent="0.25"/>
    <row r="15" spans="1:11" ht="14.45" customHeight="1" x14ac:dyDescent="0.25"/>
    <row r="16" spans="1:11" ht="14.45" customHeight="1" x14ac:dyDescent="0.25">
      <c r="A16" s="2"/>
      <c r="F16" s="2"/>
    </row>
    <row r="17" spans="1:1" ht="14.45" customHeight="1" x14ac:dyDescent="0.25">
      <c r="A17" s="2"/>
    </row>
    <row r="18" spans="1:1" ht="14.45" customHeight="1" x14ac:dyDescent="0.25">
      <c r="A18" s="63"/>
    </row>
    <row r="19" spans="1:1" ht="21.6" customHeight="1" x14ac:dyDescent="0.25">
      <c r="A19" s="2"/>
    </row>
    <row r="20" spans="1:1" ht="21.6" customHeight="1" x14ac:dyDescent="0.25">
      <c r="A20" s="2"/>
    </row>
  </sheetData>
  <pageMargins left="0.70866141732283461" right="0.70866141732283461" top="0.78740157480314965" bottom="0.78740157480314965" header="0.31496062992125984" footer="0.31496062992125984"/>
  <pageSetup paperSize="9" orientation="landscape" r:id="rId1"/>
  <headerFooter>
    <oddHeader xml:space="preserve">&amp;L&amp;"-,Tučné"&amp;12PLATBY ZA ROK 2025&amp;"-,Obyčejné"&amp;11
www. zahradkari.cz/zo/drahovicekrokova/    
&amp;C&amp;"-,Tučné"&amp;12&amp;KFF0000platbu uhraďte do 31.5.2026&amp;Rčíslo účtu u FIO banky: 2002127493/2010
variabilní symbol: číslo zahrádky  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6BFB1-C83D-4774-A742-6743E59DF3E3}">
  <sheetPr>
    <tabColor rgb="FF00B050"/>
  </sheetPr>
  <dimension ref="A1:K28"/>
  <sheetViews>
    <sheetView view="pageLayout" topLeftCell="A9" zoomScaleNormal="100" workbookViewId="0">
      <selection activeCell="G44" sqref="G44"/>
    </sheetView>
  </sheetViews>
  <sheetFormatPr defaultRowHeight="15" x14ac:dyDescent="0.25"/>
  <cols>
    <col min="1" max="1" width="9.85546875" customWidth="1"/>
    <col min="2" max="2" width="7.28515625" bestFit="1" customWidth="1"/>
    <col min="6" max="6" width="8.42578125" bestFit="1" customWidth="1"/>
    <col min="7" max="7" width="11.85546875" bestFit="1" customWidth="1"/>
    <col min="8" max="8" width="7.42578125" bestFit="1" customWidth="1"/>
    <col min="9" max="10" width="7.42578125" customWidth="1"/>
    <col min="11" max="11" width="10.5703125" bestFit="1" customWidth="1"/>
  </cols>
  <sheetData>
    <row r="1" spans="1:11" ht="39.6" customHeight="1" thickBot="1" x14ac:dyDescent="0.3">
      <c r="A1" s="48" t="s">
        <v>15</v>
      </c>
      <c r="B1" s="68" t="s">
        <v>3</v>
      </c>
      <c r="C1" s="68" t="s">
        <v>4</v>
      </c>
      <c r="D1" s="47" t="s">
        <v>0</v>
      </c>
      <c r="E1" s="47" t="s">
        <v>1</v>
      </c>
      <c r="F1" s="47" t="s">
        <v>2</v>
      </c>
      <c r="G1" s="96" t="s">
        <v>21</v>
      </c>
      <c r="H1" s="68" t="s">
        <v>5</v>
      </c>
      <c r="I1" s="75" t="s">
        <v>18</v>
      </c>
      <c r="J1" s="76" t="s">
        <v>19</v>
      </c>
      <c r="K1" s="49" t="s">
        <v>20</v>
      </c>
    </row>
    <row r="2" spans="1:11" ht="25.5" customHeight="1" x14ac:dyDescent="0.25">
      <c r="A2" s="24">
        <v>16</v>
      </c>
      <c r="B2" s="4">
        <v>300</v>
      </c>
      <c r="C2" s="4">
        <v>1200</v>
      </c>
      <c r="D2" s="106">
        <v>39.295000000000002</v>
      </c>
      <c r="E2" s="107">
        <v>44.1</v>
      </c>
      <c r="F2" s="108">
        <f t="shared" ref="F2:F19" si="0">E2-D2</f>
        <v>4.8049999999999997</v>
      </c>
      <c r="G2" s="100">
        <f>(F2*55.17)+40.68</f>
        <v>305.77184999999997</v>
      </c>
      <c r="H2" s="105">
        <v>76</v>
      </c>
      <c r="I2" s="71">
        <v>4</v>
      </c>
      <c r="J2" s="117">
        <f>I2*78</f>
        <v>312</v>
      </c>
      <c r="K2" s="51">
        <f>B2+C2+G2+H2+J2</f>
        <v>2193.7718500000001</v>
      </c>
    </row>
    <row r="3" spans="1:11" ht="21.6" customHeight="1" x14ac:dyDescent="0.25">
      <c r="A3" s="24">
        <v>17</v>
      </c>
      <c r="B3" s="119">
        <v>300</v>
      </c>
      <c r="C3" s="4">
        <v>1200</v>
      </c>
      <c r="D3" s="109">
        <v>8</v>
      </c>
      <c r="E3" s="110">
        <v>8.6</v>
      </c>
      <c r="F3" s="111">
        <f t="shared" si="0"/>
        <v>0.59999999999999964</v>
      </c>
      <c r="G3" s="100">
        <f t="shared" ref="G3:G19" si="1">(F3*55.17)+40.68</f>
        <v>73.781999999999982</v>
      </c>
      <c r="H3" s="105">
        <v>76</v>
      </c>
      <c r="I3" s="70">
        <v>2</v>
      </c>
      <c r="J3" s="117">
        <f t="shared" ref="J3:J19" si="2">I3*78</f>
        <v>156</v>
      </c>
      <c r="K3" s="51">
        <f t="shared" ref="K3:K19" si="3">B3+C3+G3+H3+J3</f>
        <v>1805.7819999999999</v>
      </c>
    </row>
    <row r="4" spans="1:11" ht="21.6" customHeight="1" x14ac:dyDescent="0.25">
      <c r="A4" s="24">
        <v>18</v>
      </c>
      <c r="B4" s="4">
        <v>300</v>
      </c>
      <c r="C4" s="4">
        <v>1200</v>
      </c>
      <c r="D4" s="109">
        <v>31.437000000000001</v>
      </c>
      <c r="E4" s="110">
        <v>32.08</v>
      </c>
      <c r="F4" s="108">
        <f t="shared" si="0"/>
        <v>0.64299999999999713</v>
      </c>
      <c r="G4" s="100">
        <f t="shared" si="1"/>
        <v>76.154309999999839</v>
      </c>
      <c r="H4" s="105">
        <v>76</v>
      </c>
      <c r="I4" s="70">
        <v>2</v>
      </c>
      <c r="J4" s="117">
        <f t="shared" si="2"/>
        <v>156</v>
      </c>
      <c r="K4" s="51">
        <f t="shared" si="3"/>
        <v>1808.1543099999999</v>
      </c>
    </row>
    <row r="5" spans="1:11" ht="21.6" customHeight="1" x14ac:dyDescent="0.25">
      <c r="A5" s="24">
        <v>19</v>
      </c>
      <c r="B5" s="4">
        <v>300</v>
      </c>
      <c r="C5" s="6">
        <v>1200</v>
      </c>
      <c r="D5" s="109">
        <v>25.692</v>
      </c>
      <c r="E5" s="110">
        <v>28</v>
      </c>
      <c r="F5" s="108">
        <f t="shared" si="0"/>
        <v>2.3079999999999998</v>
      </c>
      <c r="G5" s="100">
        <f t="shared" si="1"/>
        <v>168.01236</v>
      </c>
      <c r="H5" s="105">
        <v>76</v>
      </c>
      <c r="I5" s="70">
        <v>2</v>
      </c>
      <c r="J5" s="117">
        <f t="shared" si="2"/>
        <v>156</v>
      </c>
      <c r="K5" s="51">
        <f t="shared" si="3"/>
        <v>1900.0123599999999</v>
      </c>
    </row>
    <row r="6" spans="1:11" ht="21.6" customHeight="1" x14ac:dyDescent="0.25">
      <c r="A6" s="24">
        <v>20</v>
      </c>
      <c r="B6" s="4">
        <v>300</v>
      </c>
      <c r="C6" s="6">
        <v>1200</v>
      </c>
      <c r="D6" s="109">
        <v>80.057000000000002</v>
      </c>
      <c r="E6" s="110">
        <v>82.9</v>
      </c>
      <c r="F6" s="108">
        <f t="shared" si="0"/>
        <v>2.8430000000000035</v>
      </c>
      <c r="G6" s="100">
        <f t="shared" si="1"/>
        <v>197.5283100000002</v>
      </c>
      <c r="H6" s="105">
        <v>76</v>
      </c>
      <c r="I6" s="70">
        <v>2</v>
      </c>
      <c r="J6" s="117">
        <f t="shared" si="2"/>
        <v>156</v>
      </c>
      <c r="K6" s="51">
        <f t="shared" si="3"/>
        <v>1929.5283100000001</v>
      </c>
    </row>
    <row r="7" spans="1:11" ht="21.6" customHeight="1" x14ac:dyDescent="0.25">
      <c r="A7" s="24">
        <v>21</v>
      </c>
      <c r="B7" s="4">
        <v>300</v>
      </c>
      <c r="C7" s="6">
        <v>1200</v>
      </c>
      <c r="D7" s="109">
        <v>90.5</v>
      </c>
      <c r="E7" s="110">
        <v>103.98</v>
      </c>
      <c r="F7" s="108">
        <f t="shared" si="0"/>
        <v>13.480000000000004</v>
      </c>
      <c r="G7" s="100">
        <f t="shared" si="1"/>
        <v>784.37160000000017</v>
      </c>
      <c r="H7" s="105">
        <v>76</v>
      </c>
      <c r="I7" s="70">
        <v>2</v>
      </c>
      <c r="J7" s="117">
        <f t="shared" si="2"/>
        <v>156</v>
      </c>
      <c r="K7" s="51">
        <f t="shared" si="3"/>
        <v>2516.3716000000004</v>
      </c>
    </row>
    <row r="8" spans="1:11" ht="27.6" customHeight="1" x14ac:dyDescent="0.25">
      <c r="A8" s="94">
        <v>22</v>
      </c>
      <c r="B8" s="22">
        <v>0</v>
      </c>
      <c r="C8" s="6">
        <v>1200</v>
      </c>
      <c r="D8" s="112">
        <v>416.53</v>
      </c>
      <c r="E8" s="110">
        <v>419.41</v>
      </c>
      <c r="F8" s="108">
        <f t="shared" si="0"/>
        <v>2.8800000000000523</v>
      </c>
      <c r="G8" s="100">
        <f t="shared" si="1"/>
        <v>199.56960000000291</v>
      </c>
      <c r="H8" s="105">
        <v>76</v>
      </c>
      <c r="I8" s="70">
        <v>2</v>
      </c>
      <c r="J8" s="117">
        <f t="shared" si="2"/>
        <v>156</v>
      </c>
      <c r="K8" s="51">
        <f t="shared" si="3"/>
        <v>1631.569600000003</v>
      </c>
    </row>
    <row r="9" spans="1:11" ht="21.6" customHeight="1" x14ac:dyDescent="0.25">
      <c r="A9" s="24">
        <v>23</v>
      </c>
      <c r="B9" s="4">
        <v>300</v>
      </c>
      <c r="C9" s="4">
        <v>1200</v>
      </c>
      <c r="D9" s="109">
        <v>166</v>
      </c>
      <c r="E9" s="110">
        <v>168.1</v>
      </c>
      <c r="F9" s="108">
        <f t="shared" si="0"/>
        <v>2.0999999999999943</v>
      </c>
      <c r="G9" s="100">
        <f t="shared" si="1"/>
        <v>156.53699999999969</v>
      </c>
      <c r="H9" s="105">
        <v>76</v>
      </c>
      <c r="I9" s="70">
        <v>2</v>
      </c>
      <c r="J9" s="117">
        <f t="shared" si="2"/>
        <v>156</v>
      </c>
      <c r="K9" s="51">
        <f t="shared" si="3"/>
        <v>1888.5369999999998</v>
      </c>
    </row>
    <row r="10" spans="1:11" ht="21.6" customHeight="1" x14ac:dyDescent="0.25">
      <c r="A10" s="24">
        <v>24</v>
      </c>
      <c r="B10" s="4">
        <v>300</v>
      </c>
      <c r="C10" s="4">
        <v>1200</v>
      </c>
      <c r="D10" s="109">
        <v>16.151</v>
      </c>
      <c r="E10" s="110">
        <v>16.66</v>
      </c>
      <c r="F10" s="108">
        <f t="shared" si="0"/>
        <v>0.50900000000000034</v>
      </c>
      <c r="G10" s="100">
        <f t="shared" si="1"/>
        <v>68.761530000000022</v>
      </c>
      <c r="H10" s="105">
        <v>76</v>
      </c>
      <c r="I10" s="70">
        <v>2</v>
      </c>
      <c r="J10" s="117">
        <f t="shared" si="2"/>
        <v>156</v>
      </c>
      <c r="K10" s="51">
        <f t="shared" si="3"/>
        <v>1800.76153</v>
      </c>
    </row>
    <row r="11" spans="1:11" ht="21.6" customHeight="1" x14ac:dyDescent="0.25">
      <c r="A11" s="24">
        <v>25</v>
      </c>
      <c r="B11" s="4">
        <v>300</v>
      </c>
      <c r="C11" s="4">
        <v>1200</v>
      </c>
      <c r="D11" s="109">
        <v>55.726999999999997</v>
      </c>
      <c r="E11" s="110">
        <v>69.849999999999994</v>
      </c>
      <c r="F11" s="108">
        <f t="shared" si="0"/>
        <v>14.122999999999998</v>
      </c>
      <c r="G11" s="100">
        <f t="shared" si="1"/>
        <v>819.84590999999989</v>
      </c>
      <c r="H11" s="105">
        <v>76</v>
      </c>
      <c r="I11" s="70">
        <v>2</v>
      </c>
      <c r="J11" s="117">
        <f t="shared" si="2"/>
        <v>156</v>
      </c>
      <c r="K11" s="51">
        <f t="shared" si="3"/>
        <v>2551.84591</v>
      </c>
    </row>
    <row r="12" spans="1:11" ht="21.6" customHeight="1" x14ac:dyDescent="0.25">
      <c r="A12" s="24">
        <v>26</v>
      </c>
      <c r="B12" s="4">
        <v>300</v>
      </c>
      <c r="C12" s="4">
        <v>1200</v>
      </c>
      <c r="D12" s="109">
        <v>23.594000000000001</v>
      </c>
      <c r="E12" s="110">
        <v>25.6</v>
      </c>
      <c r="F12" s="108">
        <f t="shared" si="0"/>
        <v>2.0060000000000002</v>
      </c>
      <c r="G12" s="100">
        <f t="shared" si="1"/>
        <v>151.35102000000001</v>
      </c>
      <c r="H12" s="105">
        <v>76</v>
      </c>
      <c r="I12" s="70">
        <v>2</v>
      </c>
      <c r="J12" s="117">
        <f t="shared" si="2"/>
        <v>156</v>
      </c>
      <c r="K12" s="51">
        <f t="shared" si="3"/>
        <v>1883.3510200000001</v>
      </c>
    </row>
    <row r="13" spans="1:11" ht="21.6" customHeight="1" x14ac:dyDescent="0.25">
      <c r="A13" s="24">
        <v>27</v>
      </c>
      <c r="B13" s="4">
        <v>300</v>
      </c>
      <c r="C13" s="4">
        <v>1200</v>
      </c>
      <c r="D13" s="109">
        <v>19.741</v>
      </c>
      <c r="E13" s="110">
        <v>52</v>
      </c>
      <c r="F13" s="108">
        <f t="shared" si="0"/>
        <v>32.259</v>
      </c>
      <c r="G13" s="100">
        <f t="shared" si="1"/>
        <v>1820.40903</v>
      </c>
      <c r="H13" s="105">
        <v>76</v>
      </c>
      <c r="I13" s="70">
        <v>2</v>
      </c>
      <c r="J13" s="117">
        <f t="shared" si="2"/>
        <v>156</v>
      </c>
      <c r="K13" s="51">
        <f t="shared" si="3"/>
        <v>3552.4090299999998</v>
      </c>
    </row>
    <row r="14" spans="1:11" ht="21.6" customHeight="1" x14ac:dyDescent="0.25">
      <c r="A14" s="24">
        <v>28</v>
      </c>
      <c r="B14" s="4">
        <v>300</v>
      </c>
      <c r="C14" s="4">
        <v>1200</v>
      </c>
      <c r="D14" s="109">
        <v>751</v>
      </c>
      <c r="E14" s="110">
        <v>752</v>
      </c>
      <c r="F14" s="111">
        <f t="shared" si="0"/>
        <v>1</v>
      </c>
      <c r="G14" s="100">
        <f t="shared" si="1"/>
        <v>95.85</v>
      </c>
      <c r="H14" s="105">
        <v>76</v>
      </c>
      <c r="I14" s="70">
        <v>4</v>
      </c>
      <c r="J14" s="117">
        <f t="shared" si="2"/>
        <v>312</v>
      </c>
      <c r="K14" s="51">
        <f t="shared" si="3"/>
        <v>1983.85</v>
      </c>
    </row>
    <row r="15" spans="1:11" ht="21.6" customHeight="1" x14ac:dyDescent="0.25">
      <c r="A15" s="24">
        <v>29</v>
      </c>
      <c r="B15" s="4">
        <v>300</v>
      </c>
      <c r="C15" s="4">
        <v>1200</v>
      </c>
      <c r="D15" s="109">
        <v>108.379</v>
      </c>
      <c r="E15" s="110">
        <v>111.59</v>
      </c>
      <c r="F15" s="108">
        <f t="shared" si="0"/>
        <v>3.2109999999999985</v>
      </c>
      <c r="G15" s="100">
        <f t="shared" si="1"/>
        <v>217.83086999999992</v>
      </c>
      <c r="H15" s="105">
        <v>76</v>
      </c>
      <c r="I15" s="70">
        <v>2</v>
      </c>
      <c r="J15" s="117">
        <f t="shared" si="2"/>
        <v>156</v>
      </c>
      <c r="K15" s="51">
        <f t="shared" si="3"/>
        <v>1949.83087</v>
      </c>
    </row>
    <row r="16" spans="1:11" ht="21.6" customHeight="1" x14ac:dyDescent="0.25">
      <c r="A16" s="24">
        <v>31</v>
      </c>
      <c r="B16" s="4">
        <v>300</v>
      </c>
      <c r="C16" s="4">
        <v>1200</v>
      </c>
      <c r="D16" s="109">
        <v>120.74299999999999</v>
      </c>
      <c r="E16" s="110">
        <v>141.97999999999999</v>
      </c>
      <c r="F16" s="108">
        <f t="shared" si="0"/>
        <v>21.236999999999995</v>
      </c>
      <c r="G16" s="100">
        <f t="shared" si="1"/>
        <v>1212.3252899999998</v>
      </c>
      <c r="H16" s="105">
        <v>76</v>
      </c>
      <c r="I16" s="70">
        <v>2</v>
      </c>
      <c r="J16" s="117">
        <f t="shared" si="2"/>
        <v>156</v>
      </c>
      <c r="K16" s="51">
        <f t="shared" si="3"/>
        <v>2944.3252899999998</v>
      </c>
    </row>
    <row r="17" spans="1:11" ht="21.6" customHeight="1" x14ac:dyDescent="0.25">
      <c r="A17" s="58" t="s">
        <v>17</v>
      </c>
      <c r="B17" s="6">
        <v>300</v>
      </c>
      <c r="C17" s="6">
        <v>1500</v>
      </c>
      <c r="D17" s="109">
        <v>45.621000000000002</v>
      </c>
      <c r="E17" s="110">
        <v>49.6</v>
      </c>
      <c r="F17" s="113">
        <f t="shared" si="0"/>
        <v>3.9789999999999992</v>
      </c>
      <c r="G17" s="100">
        <f t="shared" si="1"/>
        <v>260.20142999999996</v>
      </c>
      <c r="H17" s="105">
        <v>76</v>
      </c>
      <c r="I17" s="70">
        <v>5</v>
      </c>
      <c r="J17" s="117">
        <f t="shared" si="2"/>
        <v>390</v>
      </c>
      <c r="K17" s="51">
        <f t="shared" si="3"/>
        <v>2526.2014300000001</v>
      </c>
    </row>
    <row r="18" spans="1:11" ht="21.6" customHeight="1" x14ac:dyDescent="0.25">
      <c r="A18" s="24">
        <v>33</v>
      </c>
      <c r="B18" s="22">
        <v>0</v>
      </c>
      <c r="C18" s="4">
        <v>1200</v>
      </c>
      <c r="D18" s="109">
        <v>18.436</v>
      </c>
      <c r="E18" s="110">
        <v>24.109000000000002</v>
      </c>
      <c r="F18" s="108">
        <f t="shared" si="0"/>
        <v>5.6730000000000018</v>
      </c>
      <c r="G18" s="100">
        <f t="shared" si="1"/>
        <v>353.65941000000009</v>
      </c>
      <c r="H18" s="105">
        <v>76</v>
      </c>
      <c r="I18" s="70">
        <v>2</v>
      </c>
      <c r="J18" s="117">
        <f t="shared" si="2"/>
        <v>156</v>
      </c>
      <c r="K18" s="51">
        <f t="shared" si="3"/>
        <v>1785.6594100000002</v>
      </c>
    </row>
    <row r="19" spans="1:11" ht="21.6" customHeight="1" thickBot="1" x14ac:dyDescent="0.3">
      <c r="A19" s="25">
        <v>34</v>
      </c>
      <c r="B19" s="18">
        <v>300</v>
      </c>
      <c r="C19" s="18">
        <v>1200</v>
      </c>
      <c r="D19" s="114">
        <v>163.22499999999999</v>
      </c>
      <c r="E19" s="115">
        <v>166.34</v>
      </c>
      <c r="F19" s="116">
        <f t="shared" si="0"/>
        <v>3.1150000000000091</v>
      </c>
      <c r="G19" s="122">
        <f t="shared" si="1"/>
        <v>212.53455000000051</v>
      </c>
      <c r="H19" s="123">
        <v>76</v>
      </c>
      <c r="I19" s="73">
        <v>2</v>
      </c>
      <c r="J19" s="118">
        <f t="shared" si="2"/>
        <v>156</v>
      </c>
      <c r="K19" s="52">
        <f t="shared" si="3"/>
        <v>1944.5345500000005</v>
      </c>
    </row>
    <row r="20" spans="1:11" x14ac:dyDescent="0.25">
      <c r="A20" s="13"/>
      <c r="H20" s="38"/>
      <c r="I20" s="38"/>
      <c r="J20" s="38"/>
      <c r="K20" s="38"/>
    </row>
    <row r="25" spans="1:11" x14ac:dyDescent="0.25">
      <c r="A25" s="2"/>
      <c r="F25" s="2"/>
      <c r="H25" s="2"/>
      <c r="I25" s="2"/>
      <c r="J25" s="2"/>
    </row>
    <row r="26" spans="1:11" x14ac:dyDescent="0.25">
      <c r="A26" s="2"/>
    </row>
    <row r="27" spans="1:11" x14ac:dyDescent="0.25">
      <c r="A27" s="63"/>
    </row>
    <row r="28" spans="1:11" x14ac:dyDescent="0.25">
      <c r="A28" s="2"/>
    </row>
  </sheetData>
  <pageMargins left="0.70866141732283461" right="0.70866141732283461" top="0.78740157480314965" bottom="0.78740157480314965" header="0.31496062992125984" footer="0.31496062992125984"/>
  <pageSetup paperSize="9" orientation="landscape" r:id="rId1"/>
  <headerFooter>
    <oddHeader xml:space="preserve">&amp;L&amp;"-,Tučné"&amp;12PLATBY ZA ROK 2025&amp;"-,Obyčejné"&amp;11
www. zahradkari.cz/zo/drahovicekrokova/    
&amp;C&amp;"-,Tučné"&amp;12&amp;KFF0000platbu uhraďte do 31.5.2026&amp;Rčíslo účtu u FIO banky: 2002127493/2010
variabilní symbol: číslo zahrádky  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7492F-E293-4796-AD12-872F02AE8575}">
  <sheetPr>
    <tabColor rgb="FF00B050"/>
  </sheetPr>
  <dimension ref="A1:K20"/>
  <sheetViews>
    <sheetView view="pageLayout" topLeftCell="A3" zoomScaleNormal="100" workbookViewId="0">
      <selection activeCell="A10" sqref="A10:M20"/>
    </sheetView>
  </sheetViews>
  <sheetFormatPr defaultRowHeight="15" x14ac:dyDescent="0.25"/>
  <cols>
    <col min="1" max="1" width="10.140625" customWidth="1"/>
    <col min="2" max="2" width="7.28515625" bestFit="1" customWidth="1"/>
    <col min="6" max="6" width="8.42578125" bestFit="1" customWidth="1"/>
    <col min="7" max="7" width="11.85546875" customWidth="1"/>
    <col min="8" max="8" width="6.42578125" bestFit="1" customWidth="1"/>
    <col min="9" max="10" width="6.42578125" customWidth="1"/>
    <col min="11" max="11" width="8.85546875" customWidth="1"/>
  </cols>
  <sheetData>
    <row r="1" spans="1:11" ht="42.6" customHeight="1" thickBot="1" x14ac:dyDescent="0.3">
      <c r="A1" s="48" t="s">
        <v>15</v>
      </c>
      <c r="B1" s="68" t="s">
        <v>3</v>
      </c>
      <c r="C1" s="68" t="s">
        <v>4</v>
      </c>
      <c r="D1" s="47" t="s">
        <v>0</v>
      </c>
      <c r="E1" s="47" t="s">
        <v>1</v>
      </c>
      <c r="F1" s="47" t="s">
        <v>2</v>
      </c>
      <c r="G1" s="96" t="s">
        <v>21</v>
      </c>
      <c r="H1" s="68" t="s">
        <v>5</v>
      </c>
      <c r="I1" s="75" t="s">
        <v>18</v>
      </c>
      <c r="J1" s="76" t="s">
        <v>19</v>
      </c>
      <c r="K1" s="50" t="s">
        <v>20</v>
      </c>
    </row>
    <row r="2" spans="1:11" ht="21.6" customHeight="1" x14ac:dyDescent="0.25">
      <c r="A2" s="26">
        <v>113</v>
      </c>
      <c r="B2" s="4">
        <v>300</v>
      </c>
      <c r="C2" s="4">
        <v>1200</v>
      </c>
      <c r="D2" s="106">
        <v>213</v>
      </c>
      <c r="E2" s="107">
        <v>220.3</v>
      </c>
      <c r="F2" s="120">
        <f t="shared" ref="F2:F9" si="0">E2-D2</f>
        <v>7.3000000000000114</v>
      </c>
      <c r="G2" s="100">
        <f>F2*55.17+40.68</f>
        <v>443.42100000000067</v>
      </c>
      <c r="H2" s="105">
        <v>76</v>
      </c>
      <c r="I2" s="71">
        <v>2</v>
      </c>
      <c r="J2" s="61">
        <f>I2*78</f>
        <v>156</v>
      </c>
      <c r="K2" s="56">
        <f>B2+C2+G2+H2+J2</f>
        <v>2175.4210000000007</v>
      </c>
    </row>
    <row r="3" spans="1:11" ht="21.6" customHeight="1" x14ac:dyDescent="0.25">
      <c r="A3" s="27">
        <v>114</v>
      </c>
      <c r="B3" s="4">
        <v>300</v>
      </c>
      <c r="C3" s="6">
        <v>1200</v>
      </c>
      <c r="D3" s="109">
        <v>156</v>
      </c>
      <c r="E3" s="110">
        <v>163</v>
      </c>
      <c r="F3" s="120">
        <f t="shared" si="0"/>
        <v>7</v>
      </c>
      <c r="G3" s="100">
        <f t="shared" ref="G3:G9" si="1">F3*55.17+40.68</f>
        <v>426.87</v>
      </c>
      <c r="H3" s="105">
        <v>76</v>
      </c>
      <c r="I3" s="70">
        <v>3</v>
      </c>
      <c r="J3" s="61">
        <f t="shared" ref="J3:J9" si="2">I3*78</f>
        <v>234</v>
      </c>
      <c r="K3" s="56">
        <f t="shared" ref="K3:K9" si="3">B3+C3+G3+H3+J3</f>
        <v>2236.87</v>
      </c>
    </row>
    <row r="4" spans="1:11" ht="31.5" customHeight="1" x14ac:dyDescent="0.25">
      <c r="A4" s="28" t="s">
        <v>13</v>
      </c>
      <c r="B4" s="4">
        <v>300</v>
      </c>
      <c r="C4" s="6">
        <v>1500</v>
      </c>
      <c r="D4" s="109">
        <v>307</v>
      </c>
      <c r="E4" s="110">
        <v>311</v>
      </c>
      <c r="F4" s="120">
        <f t="shared" si="0"/>
        <v>4</v>
      </c>
      <c r="G4" s="100">
        <f t="shared" si="1"/>
        <v>261.36</v>
      </c>
      <c r="H4" s="105">
        <v>76</v>
      </c>
      <c r="I4" s="70">
        <v>3</v>
      </c>
      <c r="J4" s="61">
        <f t="shared" si="2"/>
        <v>234</v>
      </c>
      <c r="K4" s="56">
        <f t="shared" si="3"/>
        <v>2371.36</v>
      </c>
    </row>
    <row r="5" spans="1:11" ht="15.75" x14ac:dyDescent="0.25">
      <c r="A5" s="27">
        <v>117</v>
      </c>
      <c r="B5" s="4">
        <v>300</v>
      </c>
      <c r="C5" s="6">
        <v>1200</v>
      </c>
      <c r="D5" s="109">
        <v>3.5</v>
      </c>
      <c r="E5" s="110">
        <v>10.039999999999999</v>
      </c>
      <c r="F5" s="120">
        <f t="shared" si="0"/>
        <v>6.5399999999999991</v>
      </c>
      <c r="G5" s="100">
        <f t="shared" si="1"/>
        <v>401.49179999999996</v>
      </c>
      <c r="H5" s="105">
        <v>76</v>
      </c>
      <c r="I5" s="70">
        <v>2</v>
      </c>
      <c r="J5" s="61">
        <f t="shared" si="2"/>
        <v>156</v>
      </c>
      <c r="K5" s="56">
        <f t="shared" si="3"/>
        <v>2133.4917999999998</v>
      </c>
    </row>
    <row r="6" spans="1:11" ht="29.1" customHeight="1" x14ac:dyDescent="0.25">
      <c r="A6" s="27">
        <v>118</v>
      </c>
      <c r="B6" s="4">
        <v>300</v>
      </c>
      <c r="C6" s="6">
        <v>1200</v>
      </c>
      <c r="D6" s="109">
        <v>95</v>
      </c>
      <c r="E6" s="110">
        <v>103</v>
      </c>
      <c r="F6" s="120">
        <f t="shared" si="0"/>
        <v>8</v>
      </c>
      <c r="G6" s="100">
        <f t="shared" si="1"/>
        <v>482.04</v>
      </c>
      <c r="H6" s="105">
        <v>76</v>
      </c>
      <c r="I6" s="70">
        <v>3</v>
      </c>
      <c r="J6" s="61">
        <f t="shared" si="2"/>
        <v>234</v>
      </c>
      <c r="K6" s="56">
        <f t="shared" si="3"/>
        <v>2292.04</v>
      </c>
    </row>
    <row r="7" spans="1:11" ht="21.6" customHeight="1" x14ac:dyDescent="0.25">
      <c r="A7" s="27">
        <v>119</v>
      </c>
      <c r="B7" s="4">
        <v>300</v>
      </c>
      <c r="C7" s="6">
        <v>1200</v>
      </c>
      <c r="D7" s="109">
        <v>145</v>
      </c>
      <c r="E7" s="110">
        <v>153</v>
      </c>
      <c r="F7" s="120">
        <f t="shared" si="0"/>
        <v>8</v>
      </c>
      <c r="G7" s="100">
        <f t="shared" si="1"/>
        <v>482.04</v>
      </c>
      <c r="H7" s="105">
        <v>76</v>
      </c>
      <c r="I7" s="70">
        <v>2</v>
      </c>
      <c r="J7" s="61">
        <f t="shared" si="2"/>
        <v>156</v>
      </c>
      <c r="K7" s="56">
        <f t="shared" si="3"/>
        <v>2214.04</v>
      </c>
    </row>
    <row r="8" spans="1:11" ht="15.75" x14ac:dyDescent="0.25">
      <c r="A8" s="28" t="s">
        <v>14</v>
      </c>
      <c r="B8" s="4">
        <v>300</v>
      </c>
      <c r="C8" s="6">
        <v>1500</v>
      </c>
      <c r="D8" s="109">
        <v>114</v>
      </c>
      <c r="E8" s="110">
        <v>114.14</v>
      </c>
      <c r="F8" s="120">
        <f t="shared" si="0"/>
        <v>0.14000000000000057</v>
      </c>
      <c r="G8" s="100">
        <f t="shared" si="1"/>
        <v>48.403800000000032</v>
      </c>
      <c r="H8" s="105">
        <v>76</v>
      </c>
      <c r="I8" s="70">
        <v>2</v>
      </c>
      <c r="J8" s="61">
        <f t="shared" si="2"/>
        <v>156</v>
      </c>
      <c r="K8" s="56">
        <f t="shared" si="3"/>
        <v>2080.4038</v>
      </c>
    </row>
    <row r="9" spans="1:11" ht="21.6" customHeight="1" thickBot="1" x14ac:dyDescent="0.3">
      <c r="A9" s="29">
        <v>121</v>
      </c>
      <c r="B9" s="18">
        <v>300</v>
      </c>
      <c r="C9" s="9">
        <v>1200</v>
      </c>
      <c r="D9" s="114">
        <v>114</v>
      </c>
      <c r="E9" s="115">
        <v>129.41999999999999</v>
      </c>
      <c r="F9" s="121">
        <f t="shared" si="0"/>
        <v>15.419999999999987</v>
      </c>
      <c r="G9" s="122">
        <f t="shared" si="1"/>
        <v>891.40139999999928</v>
      </c>
      <c r="H9" s="123">
        <v>76</v>
      </c>
      <c r="I9" s="73">
        <v>2</v>
      </c>
      <c r="J9" s="67">
        <f t="shared" si="2"/>
        <v>156</v>
      </c>
      <c r="K9" s="57">
        <f t="shared" si="3"/>
        <v>2623.4013999999993</v>
      </c>
    </row>
    <row r="10" spans="1:11" ht="14.45" customHeight="1" x14ac:dyDescent="0.25">
      <c r="A10" s="13"/>
      <c r="H10" s="38"/>
      <c r="I10" s="38"/>
      <c r="J10" s="38"/>
      <c r="K10" s="38"/>
    </row>
    <row r="11" spans="1:11" ht="14.45" customHeight="1" x14ac:dyDescent="0.25"/>
    <row r="12" spans="1:11" ht="14.45" customHeight="1" x14ac:dyDescent="0.25"/>
    <row r="13" spans="1:11" ht="14.45" customHeight="1" x14ac:dyDescent="0.25"/>
    <row r="14" spans="1:11" ht="14.45" customHeight="1" x14ac:dyDescent="0.25"/>
    <row r="15" spans="1:11" ht="14.45" customHeight="1" x14ac:dyDescent="0.25">
      <c r="A15" s="2"/>
      <c r="F15" s="2"/>
    </row>
    <row r="16" spans="1:11" ht="14.45" customHeight="1" x14ac:dyDescent="0.25">
      <c r="A16" s="2"/>
    </row>
    <row r="17" spans="1:1" ht="14.45" customHeight="1" x14ac:dyDescent="0.25">
      <c r="A17" s="63"/>
    </row>
    <row r="18" spans="1:1" ht="14.45" customHeight="1" x14ac:dyDescent="0.25">
      <c r="A18" s="2"/>
    </row>
    <row r="19" spans="1:1" ht="14.45" customHeight="1" x14ac:dyDescent="0.25">
      <c r="A19" s="2"/>
    </row>
    <row r="20" spans="1:1" ht="14.45" customHeight="1" x14ac:dyDescent="0.25"/>
  </sheetData>
  <pageMargins left="0.70866141732283461" right="0.70866141732283461" top="0.78740157480314965" bottom="0.78740157480314965" header="0.31496062992125984" footer="0.31496062992125984"/>
  <pageSetup paperSize="9" orientation="landscape" r:id="rId1"/>
  <headerFooter>
    <oddHeader xml:space="preserve">&amp;L&amp;"-,Tučné"&amp;12PLATBY ZA ROK 2025&amp;"-,Obyčejné"&amp;11
www. zahradkari.cz/zo/drahovicekrokova/    
&amp;C&amp;"-,Tučné"&amp;12&amp;KFF0000platbu uhraďte do 31.5.2026&amp;Rčíslo účtu u FIO banky: 2002127493/2010
variabilní symbol: číslo zahrádky  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0BDEF-99DC-4A58-9A98-FACD1ED3A81A}">
  <sheetPr>
    <tabColor rgb="FF00B050"/>
  </sheetPr>
  <dimension ref="A1:K25"/>
  <sheetViews>
    <sheetView tabSelected="1" view="pageLayout" zoomScaleNormal="100" workbookViewId="0">
      <selection activeCell="N16" sqref="N16"/>
    </sheetView>
  </sheetViews>
  <sheetFormatPr defaultRowHeight="15" x14ac:dyDescent="0.25"/>
  <cols>
    <col min="1" max="1" width="10.140625" customWidth="1"/>
    <col min="2" max="2" width="7.28515625" bestFit="1" customWidth="1"/>
    <col min="6" max="6" width="8.42578125" bestFit="1" customWidth="1"/>
    <col min="7" max="7" width="11.85546875" customWidth="1"/>
    <col min="8" max="8" width="8.28515625" bestFit="1" customWidth="1"/>
    <col min="9" max="10" width="6.42578125" customWidth="1"/>
    <col min="11" max="11" width="8.85546875" customWidth="1"/>
  </cols>
  <sheetData>
    <row r="1" spans="1:11" ht="44.45" customHeight="1" thickBot="1" x14ac:dyDescent="0.3">
      <c r="A1" s="48" t="s">
        <v>15</v>
      </c>
      <c r="B1" s="68" t="s">
        <v>3</v>
      </c>
      <c r="C1" s="68" t="s">
        <v>4</v>
      </c>
      <c r="D1" s="47" t="s">
        <v>0</v>
      </c>
      <c r="E1" s="47" t="s">
        <v>1</v>
      </c>
      <c r="F1" s="47" t="s">
        <v>2</v>
      </c>
      <c r="G1" s="96" t="s">
        <v>21</v>
      </c>
      <c r="H1" s="68" t="s">
        <v>5</v>
      </c>
      <c r="I1" s="75" t="s">
        <v>18</v>
      </c>
      <c r="J1" s="76" t="s">
        <v>19</v>
      </c>
      <c r="K1" s="49" t="s">
        <v>20</v>
      </c>
    </row>
    <row r="2" spans="1:11" ht="29.1" customHeight="1" x14ac:dyDescent="0.25">
      <c r="A2" s="30">
        <v>104</v>
      </c>
      <c r="B2" s="4">
        <v>300</v>
      </c>
      <c r="C2" s="4">
        <v>1200</v>
      </c>
      <c r="D2" s="97">
        <v>170</v>
      </c>
      <c r="E2" s="100">
        <v>173</v>
      </c>
      <c r="F2" s="103">
        <f t="shared" ref="F2:F17" si="0">E2-D2</f>
        <v>3</v>
      </c>
      <c r="G2" s="100">
        <f>F2*55.17+75.56</f>
        <v>241.07</v>
      </c>
      <c r="H2" s="105">
        <v>33</v>
      </c>
      <c r="I2" s="71">
        <v>3</v>
      </c>
      <c r="J2" s="150">
        <f t="shared" ref="J2:J17" si="1">I2*78</f>
        <v>234</v>
      </c>
      <c r="K2" s="51">
        <f>B2+C2+G2+H2+J2</f>
        <v>2008.07</v>
      </c>
    </row>
    <row r="3" spans="1:11" ht="15.75" x14ac:dyDescent="0.25">
      <c r="A3" s="31">
        <v>105</v>
      </c>
      <c r="B3" s="4">
        <v>300</v>
      </c>
      <c r="C3" s="4">
        <v>1200</v>
      </c>
      <c r="D3" s="97">
        <v>1.1779999999999999</v>
      </c>
      <c r="E3" s="101">
        <v>4.25</v>
      </c>
      <c r="F3" s="103">
        <f t="shared" si="0"/>
        <v>3.0720000000000001</v>
      </c>
      <c r="G3" s="100">
        <f t="shared" ref="G3:G17" si="2">F3*55.17+75.56</f>
        <v>245.04224000000002</v>
      </c>
      <c r="H3" s="105">
        <v>33</v>
      </c>
      <c r="I3" s="70">
        <v>2</v>
      </c>
      <c r="J3" s="150">
        <f t="shared" si="1"/>
        <v>156</v>
      </c>
      <c r="K3" s="51">
        <f t="shared" ref="K3:K17" si="3">B3+C3+G3+H3+J3</f>
        <v>1934.04224</v>
      </c>
    </row>
    <row r="4" spans="1:11" ht="27.6" customHeight="1" x14ac:dyDescent="0.25">
      <c r="A4" s="31">
        <v>106</v>
      </c>
      <c r="B4" s="4">
        <v>300</v>
      </c>
      <c r="C4" s="4">
        <v>1200</v>
      </c>
      <c r="D4" s="97">
        <v>104.1</v>
      </c>
      <c r="E4" s="101">
        <v>104.1</v>
      </c>
      <c r="F4" s="103">
        <f t="shared" si="0"/>
        <v>0</v>
      </c>
      <c r="G4" s="100">
        <f t="shared" si="2"/>
        <v>75.56</v>
      </c>
      <c r="H4" s="105">
        <v>33</v>
      </c>
      <c r="I4" s="70">
        <v>2</v>
      </c>
      <c r="J4" s="150">
        <f t="shared" si="1"/>
        <v>156</v>
      </c>
      <c r="K4" s="51">
        <f t="shared" si="3"/>
        <v>1764.56</v>
      </c>
    </row>
    <row r="5" spans="1:11" ht="28.5" customHeight="1" x14ac:dyDescent="0.25">
      <c r="A5" s="31">
        <v>107</v>
      </c>
      <c r="B5" s="4">
        <v>300</v>
      </c>
      <c r="C5" s="6">
        <v>1200</v>
      </c>
      <c r="D5" s="97">
        <v>686</v>
      </c>
      <c r="E5" s="101">
        <v>695</v>
      </c>
      <c r="F5" s="103">
        <f t="shared" si="0"/>
        <v>9</v>
      </c>
      <c r="G5" s="100">
        <f t="shared" si="2"/>
        <v>572.09</v>
      </c>
      <c r="H5" s="105">
        <v>33</v>
      </c>
      <c r="I5" s="70"/>
      <c r="J5" s="150">
        <f t="shared" si="1"/>
        <v>0</v>
      </c>
      <c r="K5" s="51">
        <f t="shared" si="3"/>
        <v>2105.09</v>
      </c>
    </row>
    <row r="6" spans="1:11" ht="22.7" customHeight="1" x14ac:dyDescent="0.25">
      <c r="A6" s="31">
        <v>108</v>
      </c>
      <c r="B6" s="4">
        <v>300</v>
      </c>
      <c r="C6" s="6">
        <v>1200</v>
      </c>
      <c r="D6" s="97">
        <v>159</v>
      </c>
      <c r="E6" s="101">
        <v>160</v>
      </c>
      <c r="F6" s="103">
        <f t="shared" si="0"/>
        <v>1</v>
      </c>
      <c r="G6" s="100">
        <f t="shared" si="2"/>
        <v>130.73000000000002</v>
      </c>
      <c r="H6" s="105">
        <v>33</v>
      </c>
      <c r="I6" s="70">
        <v>2</v>
      </c>
      <c r="J6" s="150">
        <f t="shared" si="1"/>
        <v>156</v>
      </c>
      <c r="K6" s="51">
        <f t="shared" si="3"/>
        <v>1819.73</v>
      </c>
    </row>
    <row r="7" spans="1:11" ht="32.1" customHeight="1" x14ac:dyDescent="0.25">
      <c r="A7" s="31">
        <v>109</v>
      </c>
      <c r="B7" s="4">
        <v>300</v>
      </c>
      <c r="C7" s="4">
        <v>1200</v>
      </c>
      <c r="D7" s="97">
        <v>9</v>
      </c>
      <c r="E7" s="101">
        <v>10</v>
      </c>
      <c r="F7" s="103">
        <f t="shared" si="0"/>
        <v>1</v>
      </c>
      <c r="G7" s="100">
        <f t="shared" si="2"/>
        <v>130.73000000000002</v>
      </c>
      <c r="H7" s="105">
        <v>33</v>
      </c>
      <c r="I7" s="70">
        <v>2</v>
      </c>
      <c r="J7" s="150">
        <f t="shared" si="1"/>
        <v>156</v>
      </c>
      <c r="K7" s="51">
        <f t="shared" si="3"/>
        <v>1819.73</v>
      </c>
    </row>
    <row r="8" spans="1:11" ht="22.7" customHeight="1" x14ac:dyDescent="0.25">
      <c r="A8" s="95">
        <v>110</v>
      </c>
      <c r="B8" s="22">
        <v>0</v>
      </c>
      <c r="C8" s="4">
        <v>800</v>
      </c>
      <c r="D8" s="98">
        <v>0</v>
      </c>
      <c r="E8" s="147">
        <v>0</v>
      </c>
      <c r="F8" s="148">
        <v>0</v>
      </c>
      <c r="G8" s="149">
        <v>0</v>
      </c>
      <c r="H8" s="133">
        <v>0</v>
      </c>
      <c r="I8" s="70"/>
      <c r="J8" s="150">
        <f t="shared" si="1"/>
        <v>0</v>
      </c>
      <c r="K8" s="51">
        <f t="shared" si="3"/>
        <v>800</v>
      </c>
    </row>
    <row r="9" spans="1:11" ht="26.45" customHeight="1" x14ac:dyDescent="0.25">
      <c r="A9" s="31">
        <v>111</v>
      </c>
      <c r="B9" s="4">
        <v>300</v>
      </c>
      <c r="C9" s="4">
        <v>1200</v>
      </c>
      <c r="D9" s="97">
        <v>13.009</v>
      </c>
      <c r="E9" s="101">
        <v>15.41</v>
      </c>
      <c r="F9" s="103">
        <f t="shared" si="0"/>
        <v>2.4009999999999998</v>
      </c>
      <c r="G9" s="100">
        <f t="shared" si="2"/>
        <v>208.02316999999999</v>
      </c>
      <c r="H9" s="105">
        <v>33</v>
      </c>
      <c r="I9" s="70">
        <v>2</v>
      </c>
      <c r="J9" s="150">
        <f t="shared" si="1"/>
        <v>156</v>
      </c>
      <c r="K9" s="51">
        <f t="shared" si="3"/>
        <v>1897.0231699999999</v>
      </c>
    </row>
    <row r="10" spans="1:11" ht="22.7" customHeight="1" x14ac:dyDescent="0.25">
      <c r="A10" s="33">
        <v>112</v>
      </c>
      <c r="B10" s="22">
        <v>0</v>
      </c>
      <c r="C10" s="4">
        <v>800</v>
      </c>
      <c r="D10" s="98">
        <v>0</v>
      </c>
      <c r="E10" s="147">
        <v>0</v>
      </c>
      <c r="F10" s="148">
        <v>0</v>
      </c>
      <c r="G10" s="149">
        <v>0</v>
      </c>
      <c r="H10" s="133">
        <v>0</v>
      </c>
      <c r="I10" s="70"/>
      <c r="J10" s="150">
        <f t="shared" si="1"/>
        <v>0</v>
      </c>
      <c r="K10" s="51">
        <f t="shared" si="3"/>
        <v>800</v>
      </c>
    </row>
    <row r="11" spans="1:11" ht="22.7" customHeight="1" x14ac:dyDescent="0.25">
      <c r="A11" s="31">
        <v>122</v>
      </c>
      <c r="B11" s="4">
        <v>300</v>
      </c>
      <c r="C11" s="4">
        <v>1200</v>
      </c>
      <c r="D11" s="97">
        <v>46.3</v>
      </c>
      <c r="E11" s="101">
        <v>46.5</v>
      </c>
      <c r="F11" s="103">
        <f t="shared" si="0"/>
        <v>0.20000000000000284</v>
      </c>
      <c r="G11" s="100">
        <f t="shared" si="2"/>
        <v>86.594000000000165</v>
      </c>
      <c r="H11" s="105">
        <v>33</v>
      </c>
      <c r="I11" s="70">
        <v>2</v>
      </c>
      <c r="J11" s="150">
        <f t="shared" si="1"/>
        <v>156</v>
      </c>
      <c r="K11" s="51">
        <f t="shared" si="3"/>
        <v>1775.5940000000001</v>
      </c>
    </row>
    <row r="12" spans="1:11" ht="22.7" customHeight="1" x14ac:dyDescent="0.25">
      <c r="A12" s="31">
        <v>123</v>
      </c>
      <c r="B12" s="4">
        <v>300</v>
      </c>
      <c r="C12" s="4">
        <v>1200</v>
      </c>
      <c r="D12" s="97">
        <v>56.487000000000002</v>
      </c>
      <c r="E12" s="101">
        <v>59.31</v>
      </c>
      <c r="F12" s="103">
        <f t="shared" si="0"/>
        <v>2.8230000000000004</v>
      </c>
      <c r="G12" s="100">
        <f t="shared" si="2"/>
        <v>231.30491000000004</v>
      </c>
      <c r="H12" s="105">
        <v>33</v>
      </c>
      <c r="I12" s="70">
        <v>2</v>
      </c>
      <c r="J12" s="150">
        <f t="shared" si="1"/>
        <v>156</v>
      </c>
      <c r="K12" s="51">
        <f t="shared" si="3"/>
        <v>1920.3049100000001</v>
      </c>
    </row>
    <row r="13" spans="1:11" ht="15.75" x14ac:dyDescent="0.25">
      <c r="A13" s="31">
        <v>124</v>
      </c>
      <c r="B13" s="4">
        <v>300</v>
      </c>
      <c r="C13" s="4">
        <v>1200</v>
      </c>
      <c r="D13" s="97">
        <v>2.069</v>
      </c>
      <c r="E13" s="101">
        <v>11.79</v>
      </c>
      <c r="F13" s="103">
        <f t="shared" si="0"/>
        <v>9.7210000000000001</v>
      </c>
      <c r="G13" s="100">
        <f t="shared" si="2"/>
        <v>611.86757000000011</v>
      </c>
      <c r="H13" s="105">
        <v>33</v>
      </c>
      <c r="I13" s="70">
        <v>3</v>
      </c>
      <c r="J13" s="150">
        <f t="shared" si="1"/>
        <v>234</v>
      </c>
      <c r="K13" s="51">
        <f t="shared" si="3"/>
        <v>2378.8675700000003</v>
      </c>
    </row>
    <row r="14" spans="1:11" ht="22.7" customHeight="1" x14ac:dyDescent="0.25">
      <c r="A14" s="31">
        <v>125</v>
      </c>
      <c r="B14" s="4">
        <v>300</v>
      </c>
      <c r="C14" s="4">
        <v>1200</v>
      </c>
      <c r="D14" s="97">
        <v>95</v>
      </c>
      <c r="E14" s="101">
        <v>97</v>
      </c>
      <c r="F14" s="103">
        <f t="shared" si="0"/>
        <v>2</v>
      </c>
      <c r="G14" s="100">
        <f t="shared" si="2"/>
        <v>185.9</v>
      </c>
      <c r="H14" s="105">
        <v>33</v>
      </c>
      <c r="I14" s="70">
        <v>3</v>
      </c>
      <c r="J14" s="150">
        <f t="shared" si="1"/>
        <v>234</v>
      </c>
      <c r="K14" s="51">
        <f t="shared" si="3"/>
        <v>1952.9</v>
      </c>
    </row>
    <row r="15" spans="1:11" ht="22.7" customHeight="1" x14ac:dyDescent="0.25">
      <c r="A15" s="31">
        <v>126</v>
      </c>
      <c r="B15" s="4">
        <v>300</v>
      </c>
      <c r="C15" s="4">
        <v>1200</v>
      </c>
      <c r="D15" s="97">
        <v>28</v>
      </c>
      <c r="E15" s="101">
        <v>30</v>
      </c>
      <c r="F15" s="103">
        <f t="shared" si="0"/>
        <v>2</v>
      </c>
      <c r="G15" s="100">
        <f t="shared" si="2"/>
        <v>185.9</v>
      </c>
      <c r="H15" s="105">
        <v>33</v>
      </c>
      <c r="I15" s="70">
        <v>2</v>
      </c>
      <c r="J15" s="150">
        <f t="shared" si="1"/>
        <v>156</v>
      </c>
      <c r="K15" s="51">
        <f t="shared" si="3"/>
        <v>1874.9</v>
      </c>
    </row>
    <row r="16" spans="1:11" ht="22.7" customHeight="1" x14ac:dyDescent="0.25">
      <c r="A16" s="31">
        <v>127</v>
      </c>
      <c r="B16" s="4">
        <v>300</v>
      </c>
      <c r="C16" s="4">
        <v>1200</v>
      </c>
      <c r="D16" s="97">
        <v>255</v>
      </c>
      <c r="E16" s="101">
        <v>258</v>
      </c>
      <c r="F16" s="103">
        <f t="shared" si="0"/>
        <v>3</v>
      </c>
      <c r="G16" s="100">
        <f t="shared" si="2"/>
        <v>241.07</v>
      </c>
      <c r="H16" s="105">
        <v>33</v>
      </c>
      <c r="I16" s="70">
        <v>3</v>
      </c>
      <c r="J16" s="150">
        <f t="shared" si="1"/>
        <v>234</v>
      </c>
      <c r="K16" s="51">
        <f t="shared" si="3"/>
        <v>2008.07</v>
      </c>
    </row>
    <row r="17" spans="1:11" ht="28.5" customHeight="1" thickBot="1" x14ac:dyDescent="0.3">
      <c r="A17" s="32">
        <v>128</v>
      </c>
      <c r="B17" s="18">
        <v>300</v>
      </c>
      <c r="C17" s="18">
        <v>1200</v>
      </c>
      <c r="D17" s="99">
        <v>166.08</v>
      </c>
      <c r="E17" s="102">
        <v>172.56</v>
      </c>
      <c r="F17" s="104">
        <f t="shared" si="0"/>
        <v>6.4799999999999898</v>
      </c>
      <c r="G17" s="122">
        <f t="shared" si="2"/>
        <v>433.06159999999943</v>
      </c>
      <c r="H17" s="123">
        <v>33</v>
      </c>
      <c r="I17" s="73">
        <v>2</v>
      </c>
      <c r="J17" s="151">
        <f t="shared" si="1"/>
        <v>156</v>
      </c>
      <c r="K17" s="52">
        <f t="shared" si="3"/>
        <v>2122.0615999999995</v>
      </c>
    </row>
    <row r="18" spans="1:11" ht="14.45" customHeight="1" x14ac:dyDescent="0.25">
      <c r="A18" s="13"/>
      <c r="H18" s="38"/>
      <c r="I18" s="38"/>
      <c r="J18" s="38"/>
      <c r="K18" s="38"/>
    </row>
    <row r="19" spans="1:11" ht="14.45" customHeight="1" x14ac:dyDescent="0.25"/>
    <row r="23" spans="1:11" x14ac:dyDescent="0.25">
      <c r="A23" s="2"/>
      <c r="F23" s="2"/>
    </row>
    <row r="24" spans="1:11" x14ac:dyDescent="0.25">
      <c r="A24" s="2"/>
    </row>
    <row r="25" spans="1:11" x14ac:dyDescent="0.25">
      <c r="A25" s="63"/>
    </row>
  </sheetData>
  <pageMargins left="0.70866141732283461" right="0.70866141732283461" top="0.78740157480314965" bottom="0.78740157480314965" header="0.31496062992125984" footer="0.31496062992125984"/>
  <pageSetup paperSize="9" orientation="landscape" r:id="rId1"/>
  <headerFooter>
    <oddHeader xml:space="preserve">&amp;L&amp;"-,Tučné"&amp;12PLATBY ZA ROK 2025&amp;"-,Obyčejné"&amp;11
www. zahradkari.cz/zo/drahovicekrokova/    
&amp;C&amp;"-,Tučné"&amp;12&amp;KFF0000platbu uhraďte do 31.5.2026&amp;Rčíslo účtu u FIO banky: 2002127493/2010
variabilní symbol: číslo zahrádky  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3448F-171C-4093-A0B7-9A4C21E073C5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Malkus 1a</vt:lpstr>
      <vt:lpstr> Černý 1a </vt:lpstr>
      <vt:lpstr>Levko 1ap</vt:lpstr>
      <vt:lpstr>Konrád 1ap </vt:lpstr>
      <vt:lpstr>Frei 1ap </vt:lpstr>
      <vt:lpstr>Pustina 1b </vt:lpstr>
      <vt:lpstr>Santucci 1b</vt:lpstr>
      <vt:lpstr>Smetana 1c</vt:lpstr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Ajda</dc:creator>
  <cp:lastModifiedBy>Jirsa Radek</cp:lastModifiedBy>
  <cp:lastPrinted>2025-03-16T15:17:51Z</cp:lastPrinted>
  <dcterms:created xsi:type="dcterms:W3CDTF">2024-11-06T11:28:45Z</dcterms:created>
  <dcterms:modified xsi:type="dcterms:W3CDTF">2026-04-15T11:52:46Z</dcterms:modified>
</cp:coreProperties>
</file>